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udda\Dropbox\Nachrichtenblatt\"/>
    </mc:Choice>
  </mc:AlternateContent>
  <xr:revisionPtr revIDLastSave="0" documentId="13_ncr:1_{6CEF2981-BC8F-4216-976D-62524E7B0B03}" xr6:coauthVersionLast="47" xr6:coauthVersionMax="47" xr10:uidLastSave="{00000000-0000-0000-0000-000000000000}"/>
  <bookViews>
    <workbookView xWindow="276" yWindow="516" windowWidth="22404" windowHeight="11748" xr2:uid="{00000000-000D-0000-FFFF-FFFF00000000}"/>
  </bookViews>
  <sheets>
    <sheet name="READ ME FIRST" sheetId="16" r:id="rId1"/>
    <sheet name="Western Front" sheetId="3" r:id="rId2"/>
    <sheet name="WestFront Weekly Reports" sheetId="9" r:id="rId3"/>
    <sheet name="Eastern Front" sheetId="2" r:id="rId4"/>
    <sheet name="SE Front" sheetId="1" r:id="rId5"/>
    <sheet name="Italian Front" sheetId="6" r:id="rId6"/>
    <sheet name="Palestine Front" sheetId="8" r:id="rId7"/>
    <sheet name="Raids on KG3 Airfields" sheetId="4" r:id="rId8"/>
    <sheet name="Army Airships COMMENTS" sheetId="13" r:id="rId9"/>
    <sheet name="Army Airships Westfront" sheetId="11" r:id="rId10"/>
    <sheet name="Army Airships im Osten" sheetId="12" r:id="rId11"/>
    <sheet name="Army Airships SE Front" sheetId="14" r:id="rId12"/>
    <sheet name="Example" sheetId="7" r:id="rId13"/>
    <sheet name="Eastern Frt by Shed" sheetId="1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6" l="1"/>
  <c r="H33" i="6"/>
  <c r="H25" i="14"/>
  <c r="H18" i="14"/>
  <c r="H1222" i="3" l="1"/>
  <c r="H1210" i="3"/>
  <c r="H1208" i="3"/>
  <c r="H1127" i="3" l="1"/>
  <c r="H1106" i="3"/>
  <c r="H1074" i="3" l="1"/>
  <c r="H1049" i="3"/>
  <c r="H1016" i="3" l="1"/>
  <c r="B26" i="13" l="1"/>
  <c r="C26" i="13" s="1"/>
  <c r="B24" i="13"/>
  <c r="B23" i="13"/>
  <c r="B32" i="13"/>
  <c r="C32" i="13" s="1"/>
  <c r="B33" i="13"/>
  <c r="C33" i="13" s="1"/>
  <c r="B31" i="13"/>
  <c r="C31" i="13" s="1"/>
  <c r="B30" i="13"/>
  <c r="C30" i="13" s="1"/>
  <c r="B29" i="13"/>
  <c r="C29" i="13" s="1"/>
  <c r="B28" i="13"/>
  <c r="C28" i="13" s="1"/>
  <c r="B27" i="13"/>
  <c r="C27" i="13" s="1"/>
  <c r="B25" i="13"/>
  <c r="C25" i="13" s="1"/>
  <c r="G38" i="14"/>
  <c r="G39" i="14"/>
  <c r="G40" i="14"/>
  <c r="G41" i="14"/>
  <c r="G42" i="14"/>
  <c r="G43" i="14"/>
  <c r="G44" i="14"/>
  <c r="G45" i="14"/>
  <c r="G37" i="14"/>
  <c r="G97" i="12"/>
  <c r="G98" i="12"/>
  <c r="G99" i="12"/>
  <c r="G100" i="12"/>
  <c r="G101" i="12"/>
  <c r="G102" i="12"/>
  <c r="G103" i="12"/>
  <c r="G104" i="12"/>
  <c r="G96" i="12"/>
  <c r="G108" i="11"/>
  <c r="G109" i="11"/>
  <c r="G110" i="11"/>
  <c r="G111" i="11"/>
  <c r="G112" i="11"/>
  <c r="G113" i="11"/>
  <c r="G114" i="11"/>
  <c r="G115" i="11"/>
  <c r="G107" i="11"/>
  <c r="F88" i="15" l="1"/>
  <c r="F87" i="15"/>
  <c r="F86" i="15"/>
  <c r="F85" i="15"/>
  <c r="F84" i="15"/>
  <c r="F83" i="15"/>
  <c r="F82" i="15"/>
  <c r="F81" i="15"/>
  <c r="F80" i="15"/>
  <c r="H36" i="11" l="1"/>
  <c r="H31" i="11" l="1"/>
  <c r="H8" i="11" l="1"/>
  <c r="H35" i="9" l="1"/>
  <c r="H11" i="2" l="1"/>
  <c r="H14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A27" authorId="0" shapeId="0" xr:uid="{00000000-0006-0000-0000-000001000000}">
      <text>
        <r>
          <rPr>
            <b/>
            <sz val="9"/>
            <color indexed="81"/>
            <rFont val="Tahoma"/>
            <family val="2"/>
          </rPr>
          <t>Steve Suddaby:
This is a comment.</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C1" authorId="0" shapeId="0" xr:uid="{00000000-0006-0000-0A00-000001000000}">
      <text>
        <r>
          <rPr>
            <b/>
            <sz val="9"/>
            <color indexed="81"/>
            <rFont val="Tahoma"/>
            <family val="2"/>
          </rPr>
          <t>Steve Suddaby:</t>
        </r>
        <r>
          <rPr>
            <sz val="9"/>
            <color indexed="81"/>
            <rFont val="Tahoma"/>
            <family val="2"/>
          </rPr>
          <t xml:space="preserve">
Page number in Georg Paul Neumann, Die Deutche Luftstreitkräfte im Weltkreige, 1920.  This chapter was written by Steegmann.  IF BLANK, SOURCE FOR THAT ENTRY WAS OTHER THAN NEUMANN.
</t>
        </r>
      </text>
    </comment>
    <comment ref="G1" authorId="0" shapeId="0" xr:uid="{00000000-0006-0000-0A00-000002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L1" authorId="0" shapeId="0" xr:uid="{00000000-0006-0000-0A00-000003000000}">
      <text>
        <r>
          <rPr>
            <b/>
            <sz val="9"/>
            <color indexed="81"/>
            <rFont val="Tahoma"/>
            <family val="2"/>
          </rPr>
          <t>Steve Suddaby:</t>
        </r>
        <r>
          <rPr>
            <sz val="9"/>
            <color indexed="81"/>
            <rFont val="Tahoma"/>
            <family val="2"/>
          </rPr>
          <t xml:space="preserve">
Refers to loss of airship due to this mission or to SEVERE damage that caused it to undergo lengthy repairs.
CAUSE:
EF = Enemy Fire
WX = Weather
MEC = mechanical trouble
ACC = Accident
UK = Unknown</t>
        </r>
      </text>
    </comment>
    <comment ref="O1" authorId="0" shapeId="0" xr:uid="{00000000-0006-0000-0A00-000004000000}">
      <text>
        <r>
          <rPr>
            <b/>
            <sz val="9"/>
            <color indexed="81"/>
            <rFont val="Tahoma"/>
            <family val="2"/>
          </rPr>
          <t>Steve Suddaby:</t>
        </r>
        <r>
          <rPr>
            <sz val="9"/>
            <color indexed="81"/>
            <rFont val="Tahoma"/>
            <family val="2"/>
          </rPr>
          <t xml:space="preserve">
If an entry contains info NOT from G.P. Neumann, that is mentioned in these comments.</t>
        </r>
      </text>
    </comment>
    <comment ref="L6" authorId="0" shapeId="0" xr:uid="{00000000-0006-0000-0A00-000005000000}">
      <text>
        <r>
          <rPr>
            <b/>
            <sz val="9"/>
            <color indexed="81"/>
            <rFont val="Tahoma"/>
            <family val="2"/>
          </rPr>
          <t>Steve Suddaby:</t>
        </r>
        <r>
          <rPr>
            <sz val="9"/>
            <color indexed="81"/>
            <rFont val="Tahoma"/>
            <family val="2"/>
          </rPr>
          <t xml:space="preserve">
The "No Loss or Damage" here refers only to the first mission of "several".</t>
        </r>
      </text>
    </comment>
    <comment ref="D36" authorId="0" shapeId="0" xr:uid="{00000000-0006-0000-0A00-000006000000}">
      <text>
        <r>
          <rPr>
            <b/>
            <sz val="9"/>
            <color indexed="81"/>
            <rFont val="Tahoma"/>
            <family val="2"/>
          </rPr>
          <t>Steve Suddaby:</t>
        </r>
        <r>
          <rPr>
            <sz val="9"/>
            <color indexed="81"/>
            <rFont val="Tahoma"/>
            <family val="2"/>
          </rPr>
          <t xml:space="preserve">
Apparently typo in Neumann, 365 -- says LZ.34 but that was destroyed in May</t>
        </r>
      </text>
    </comment>
    <comment ref="D57" authorId="0" shapeId="0" xr:uid="{00000000-0006-0000-0A00-000007000000}">
      <text>
        <r>
          <rPr>
            <b/>
            <sz val="9"/>
            <color indexed="81"/>
            <rFont val="Tahoma"/>
            <family val="2"/>
          </rPr>
          <t>Steve  Suddaby:</t>
        </r>
        <r>
          <rPr>
            <sz val="9"/>
            <color indexed="81"/>
            <rFont val="Tahoma"/>
            <family val="2"/>
          </rPr>
          <t xml:space="preserve">
See Rimell 33 regarding Z.XII's 2nd raid on Malkin &amp; hunt for Grand Duke.</t>
        </r>
      </text>
    </comment>
    <comment ref="L58" authorId="0" shapeId="0" xr:uid="{00000000-0006-0000-0A00-000008000000}">
      <text>
        <r>
          <rPr>
            <b/>
            <sz val="9"/>
            <color indexed="81"/>
            <rFont val="Tahoma"/>
            <family val="2"/>
          </rPr>
          <t>Steve Suddaby:</t>
        </r>
        <r>
          <rPr>
            <sz val="9"/>
            <color indexed="81"/>
            <rFont val="Tahoma"/>
            <family val="2"/>
          </rPr>
          <t xml:space="preserve">
This is "No" damage since it flew another mission 2 days later.</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C1" authorId="0" shapeId="0" xr:uid="{00000000-0006-0000-0B00-000001000000}">
      <text>
        <r>
          <rPr>
            <b/>
            <sz val="9"/>
            <color indexed="81"/>
            <rFont val="Tahoma"/>
            <family val="2"/>
          </rPr>
          <t>Steve Suddaby:</t>
        </r>
        <r>
          <rPr>
            <sz val="9"/>
            <color indexed="81"/>
            <rFont val="Tahoma"/>
            <family val="2"/>
          </rPr>
          <t xml:space="preserve">
Page number in Georg Paul Neumann, Die Deutche Luftstreitkräfte im Weltkreige, 1920.  This chapter was written by Steegmann.  IF BLANK, SOURCE FOR THAT ENTRY WAS OTHER THAN NEUMANN.
</t>
        </r>
      </text>
    </comment>
    <comment ref="G1" authorId="0" shapeId="0" xr:uid="{00000000-0006-0000-0B00-000002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L1" authorId="0" shapeId="0" xr:uid="{00000000-0006-0000-0B00-000003000000}">
      <text>
        <r>
          <rPr>
            <b/>
            <sz val="9"/>
            <color indexed="81"/>
            <rFont val="Tahoma"/>
            <family val="2"/>
          </rPr>
          <t>Steve Suddaby:</t>
        </r>
        <r>
          <rPr>
            <sz val="9"/>
            <color indexed="81"/>
            <rFont val="Tahoma"/>
            <family val="2"/>
          </rPr>
          <t xml:space="preserve">
Refers to loss of airship due to this mission or to SEVERE damage that caused it to undergo lengthy repairs.
CAUSE:
EF = Enemy Fire
WX = Weather
MEC = mechanical trouble
ACC = Accident
UK = Unknown</t>
        </r>
      </text>
    </comment>
    <comment ref="O1" authorId="0" shapeId="0" xr:uid="{00000000-0006-0000-0B00-000004000000}">
      <text>
        <r>
          <rPr>
            <b/>
            <sz val="9"/>
            <color indexed="81"/>
            <rFont val="Tahoma"/>
            <family val="2"/>
          </rPr>
          <t>Steve Suddaby:</t>
        </r>
        <r>
          <rPr>
            <sz val="9"/>
            <color indexed="81"/>
            <rFont val="Tahoma"/>
            <family val="2"/>
          </rPr>
          <t xml:space="preserve">
If an entry contains info NOT from G.P. Neumann, that is mentioned in these comments.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C1" authorId="0" shapeId="0" xr:uid="{00000000-0006-0000-0D00-000001000000}">
      <text>
        <r>
          <rPr>
            <b/>
            <sz val="9"/>
            <color indexed="81"/>
            <rFont val="Tahoma"/>
            <family val="2"/>
          </rPr>
          <t>Steve Suddaby:</t>
        </r>
        <r>
          <rPr>
            <sz val="9"/>
            <color indexed="81"/>
            <rFont val="Tahoma"/>
            <family val="2"/>
          </rPr>
          <t xml:space="preserve">
Page number in Georg Paul Neumann, Die Deutche Luftstreitkräfte im Weltkreige, 1920.  This chapter was written by Steegmann.  IF BLANK, SOURCE FOR THAT ENTRY WAS OTHER THAN NEUMANN.
</t>
        </r>
      </text>
    </comment>
    <comment ref="G1" authorId="0" shapeId="0" xr:uid="{00000000-0006-0000-0D00-000002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L1" authorId="0" shapeId="0" xr:uid="{00000000-0006-0000-0D00-000003000000}">
      <text>
        <r>
          <rPr>
            <b/>
            <sz val="9"/>
            <color indexed="81"/>
            <rFont val="Tahoma"/>
            <family val="2"/>
          </rPr>
          <t>Steve Suddaby:</t>
        </r>
        <r>
          <rPr>
            <sz val="9"/>
            <color indexed="81"/>
            <rFont val="Tahoma"/>
            <family val="2"/>
          </rPr>
          <t xml:space="preserve">
Refers to loss of airship due to this mission or to SEVERE damage that caused it to undergo lengthy repairs.
CAUSE:
EF = Enemy Fire
WX = Weather
MEC = mechanical trouble
ACC = Accident
UK = Unknown</t>
        </r>
      </text>
    </comment>
    <comment ref="O1" authorId="0" shapeId="0" xr:uid="{00000000-0006-0000-0D00-000004000000}">
      <text>
        <r>
          <rPr>
            <b/>
            <sz val="9"/>
            <color indexed="81"/>
            <rFont val="Tahoma"/>
            <family val="2"/>
          </rPr>
          <t>Steve Suddaby:</t>
        </r>
        <r>
          <rPr>
            <sz val="9"/>
            <color indexed="81"/>
            <rFont val="Tahoma"/>
            <family val="2"/>
          </rPr>
          <t xml:space="preserve">
If an entry contains info NOT from G.P. Neumann, that is mentioned in these comments.</t>
        </r>
      </text>
    </comment>
    <comment ref="L12" authorId="0" shapeId="0" xr:uid="{00000000-0006-0000-0D00-000005000000}">
      <text>
        <r>
          <rPr>
            <b/>
            <sz val="9"/>
            <color indexed="81"/>
            <rFont val="Tahoma"/>
            <family val="2"/>
          </rPr>
          <t>Steve Suddaby:</t>
        </r>
        <r>
          <rPr>
            <sz val="9"/>
            <color indexed="81"/>
            <rFont val="Tahoma"/>
            <family val="2"/>
          </rPr>
          <t xml:space="preserve">
This is "No" damage since it flew another mission 2 days later.</t>
        </r>
      </text>
    </comment>
    <comment ref="L16" authorId="0" shapeId="0" xr:uid="{00000000-0006-0000-0D00-000006000000}">
      <text>
        <r>
          <rPr>
            <b/>
            <sz val="9"/>
            <color indexed="81"/>
            <rFont val="Tahoma"/>
            <family val="2"/>
          </rPr>
          <t>Steve Suddaby:</t>
        </r>
        <r>
          <rPr>
            <sz val="9"/>
            <color indexed="81"/>
            <rFont val="Tahoma"/>
            <family val="2"/>
          </rPr>
          <t xml:space="preserve">
The "No Loss or Damage" here refers only to the first mission of "several".</t>
        </r>
      </text>
    </comment>
    <comment ref="D50" authorId="0" shapeId="0" xr:uid="{00000000-0006-0000-0D00-000007000000}">
      <text>
        <r>
          <rPr>
            <b/>
            <sz val="9"/>
            <color indexed="81"/>
            <rFont val="Tahoma"/>
            <family val="2"/>
          </rPr>
          <t>Steve  Suddaby:</t>
        </r>
        <r>
          <rPr>
            <sz val="9"/>
            <color indexed="81"/>
            <rFont val="Tahoma"/>
            <family val="2"/>
          </rPr>
          <t xml:space="preserve">
See Rimell 33 regarding Z.XII's 2nd raid on Malkin &amp; hunt for Grand Duke.</t>
        </r>
      </text>
    </comment>
    <comment ref="D56" authorId="0" shapeId="0" xr:uid="{00000000-0006-0000-0D00-000008000000}">
      <text>
        <r>
          <rPr>
            <b/>
            <sz val="9"/>
            <color indexed="81"/>
            <rFont val="Tahoma"/>
            <family val="2"/>
          </rPr>
          <t>Steve Suddaby:</t>
        </r>
        <r>
          <rPr>
            <sz val="9"/>
            <color indexed="81"/>
            <rFont val="Tahoma"/>
            <family val="2"/>
          </rPr>
          <t xml:space="preserve">
Apparently typo in Neumann, 365 -- says LZ.34 but that was destroyed in May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A1" authorId="0" shapeId="0" xr:uid="{00000000-0006-0000-0100-000001000000}">
      <text>
        <r>
          <rPr>
            <b/>
            <sz val="9"/>
            <color indexed="81"/>
            <rFont val="Tahoma"/>
            <family val="2"/>
          </rPr>
          <t>Suddaby:</t>
        </r>
        <r>
          <rPr>
            <sz val="9"/>
            <color indexed="81"/>
            <rFont val="Tahoma"/>
            <family val="2"/>
          </rPr>
          <t xml:space="preserve">
Date of report.  It is possible that night raids were conducted the previous night.
Cells in light green indicate estimates or uncertainties.</t>
        </r>
      </text>
    </comment>
    <comment ref="E1" authorId="0" shapeId="0" xr:uid="{00000000-0006-0000-0100-000002000000}">
      <text>
        <r>
          <rPr>
            <b/>
            <sz val="9"/>
            <color indexed="81"/>
            <rFont val="Tahoma"/>
            <charset val="1"/>
          </rPr>
          <t>Steve Suddaby:
Note that "Location" always means where they BELIEVED their bombs fell.  This is always less certain for night bombing.</t>
        </r>
        <r>
          <rPr>
            <sz val="9"/>
            <color indexed="81"/>
            <rFont val="Tahoma"/>
            <charset val="1"/>
          </rPr>
          <t xml:space="preserve">
</t>
        </r>
      </text>
    </comment>
    <comment ref="G1" authorId="0" shapeId="0" xr:uid="{00000000-0006-0000-0100-000003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H1" authorId="0" shapeId="0" xr:uid="{00000000-0006-0000-0100-000004000000}">
      <text>
        <r>
          <rPr>
            <b/>
            <sz val="9"/>
            <color indexed="81"/>
            <rFont val="Tahoma"/>
            <family val="2"/>
          </rPr>
          <t>Suddaby:</t>
        </r>
        <r>
          <rPr>
            <sz val="9"/>
            <color indexed="81"/>
            <rFont val="Tahoma"/>
            <family val="2"/>
          </rPr>
          <t xml:space="preserve">
Light orange background for bombweights mean this is probably the total for the entire day. Sometimes several together marked with {brackets} mean they sum up the total for the Western Front for the entire day.</t>
        </r>
      </text>
    </comment>
    <comment ref="N1" authorId="0" shapeId="0" xr:uid="{00000000-0006-0000-0100-000005000000}">
      <text>
        <r>
          <rPr>
            <b/>
            <sz val="9"/>
            <color indexed="81"/>
            <rFont val="Tahoma"/>
            <family val="2"/>
          </rPr>
          <t>Suddaby:</t>
        </r>
        <r>
          <rPr>
            <sz val="9"/>
            <color indexed="81"/>
            <rFont val="Tahoma"/>
            <family val="2"/>
          </rPr>
          <t xml:space="preserve">
If Yes, this entry is a report for activity during a week rather than a single day. The date is the date in the middle of that week &amp; is written in green.</t>
        </r>
      </text>
    </comment>
    <comment ref="E95" authorId="0" shapeId="0" xr:uid="{00000000-0006-0000-0100-000006000000}">
      <text>
        <r>
          <rPr>
            <b/>
            <sz val="9"/>
            <color indexed="81"/>
            <rFont val="Tahoma"/>
            <family val="2"/>
          </rPr>
          <t>Suddaby:</t>
        </r>
        <r>
          <rPr>
            <sz val="9"/>
            <color indexed="81"/>
            <rFont val="Tahoma"/>
            <family val="2"/>
          </rPr>
          <t xml:space="preserve">
A.A.B. = Armee-Abteilung B</t>
        </r>
      </text>
    </comment>
    <comment ref="A149" authorId="0" shapeId="0" xr:uid="{00000000-0006-0000-0100-000007000000}">
      <text>
        <r>
          <rPr>
            <b/>
            <sz val="9"/>
            <color indexed="81"/>
            <rFont val="Tahoma"/>
            <family val="2"/>
          </rPr>
          <t>Suddaby:
Text in red indicates that data is suspect or known to be wrong.</t>
        </r>
        <r>
          <rPr>
            <sz val="9"/>
            <color indexed="81"/>
            <rFont val="Tahoma"/>
            <family val="2"/>
          </rPr>
          <t xml:space="preserve">
</t>
        </r>
      </text>
    </comment>
    <comment ref="A150" authorId="0" shapeId="0" xr:uid="{00000000-0006-0000-0100-000008000000}">
      <text>
        <r>
          <rPr>
            <b/>
            <sz val="9"/>
            <color indexed="81"/>
            <rFont val="Tahoma"/>
            <family val="2"/>
          </rPr>
          <t>Suddaby: Cells highlighted in green indicate an estimate.  See comments for explanation.</t>
        </r>
        <r>
          <rPr>
            <sz val="9"/>
            <color indexed="81"/>
            <rFont val="Tahoma"/>
            <family val="2"/>
          </rPr>
          <t xml:space="preserve">
</t>
        </r>
      </text>
    </comment>
    <comment ref="A154" authorId="0" shapeId="0" xr:uid="{00000000-0006-0000-0100-000009000000}">
      <text>
        <r>
          <rPr>
            <b/>
            <sz val="9"/>
            <color indexed="81"/>
            <rFont val="Tahoma"/>
            <family val="2"/>
          </rPr>
          <t>Suddaby: Cells highlighted in green indicate an estimate.  See comments for explanation.</t>
        </r>
        <r>
          <rPr>
            <sz val="9"/>
            <color indexed="81"/>
            <rFont val="Tahoma"/>
            <family val="2"/>
          </rPr>
          <t xml:space="preserve">
</t>
        </r>
      </text>
    </comment>
    <comment ref="D182" authorId="0" shapeId="0" xr:uid="{00000000-0006-0000-0100-00000A000000}">
      <text>
        <r>
          <rPr>
            <b/>
            <sz val="9"/>
            <color indexed="81"/>
            <rFont val="Tahoma"/>
            <family val="2"/>
          </rPr>
          <t>Suddaby:</t>
        </r>
        <r>
          <rPr>
            <sz val="9"/>
            <color indexed="81"/>
            <rFont val="Tahoma"/>
            <family val="2"/>
          </rPr>
          <t xml:space="preserve">
Unspecified Kampgeschwader.</t>
        </r>
      </text>
    </comment>
    <comment ref="D183" authorId="0" shapeId="0" xr:uid="{00000000-0006-0000-0100-00000B000000}">
      <text>
        <r>
          <rPr>
            <b/>
            <sz val="9"/>
            <color indexed="81"/>
            <rFont val="Tahoma"/>
            <family val="2"/>
          </rPr>
          <t>Suddaby:</t>
        </r>
        <r>
          <rPr>
            <sz val="9"/>
            <color indexed="81"/>
            <rFont val="Tahoma"/>
            <family val="2"/>
          </rPr>
          <t xml:space="preserve">
Unspecified Kampgeschwader.</t>
        </r>
      </text>
    </comment>
    <comment ref="D184" authorId="0" shapeId="0" xr:uid="{00000000-0006-0000-0100-00000C000000}">
      <text>
        <r>
          <rPr>
            <b/>
            <sz val="9"/>
            <color indexed="81"/>
            <rFont val="Tahoma"/>
            <family val="2"/>
          </rPr>
          <t>Suddaby:</t>
        </r>
        <r>
          <rPr>
            <sz val="9"/>
            <color indexed="81"/>
            <rFont val="Tahoma"/>
            <family val="2"/>
          </rPr>
          <t xml:space="preserve">
Unspecified Kampgeschwader.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G1" authorId="0" shapeId="0" xr:uid="{00000000-0006-0000-0200-000001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N1" authorId="0" shapeId="0" xr:uid="{00000000-0006-0000-0200-000002000000}">
      <text>
        <r>
          <rPr>
            <b/>
            <sz val="9"/>
            <color indexed="81"/>
            <rFont val="Tahoma"/>
            <family val="2"/>
          </rPr>
          <t>Suddaby:</t>
        </r>
        <r>
          <rPr>
            <sz val="9"/>
            <color indexed="81"/>
            <rFont val="Tahoma"/>
            <family val="2"/>
          </rPr>
          <t xml:space="preserve">
If Yes, this entry is a report for activity during a week rather than a day. The date is the date in the middle of that week &amp; is written in green.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G1" authorId="0" shapeId="0" xr:uid="{00000000-0006-0000-0300-000001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N1" authorId="0" shapeId="0" xr:uid="{00000000-0006-0000-0300-000002000000}">
      <text>
        <r>
          <rPr>
            <b/>
            <sz val="9"/>
            <color indexed="81"/>
            <rFont val="Tahoma"/>
            <family val="2"/>
          </rPr>
          <t>Suddaby:</t>
        </r>
        <r>
          <rPr>
            <sz val="9"/>
            <color indexed="81"/>
            <rFont val="Tahoma"/>
            <family val="2"/>
          </rPr>
          <t xml:space="preserve">
If Yes, this entry is a report for activity during a week rather than a day. The date is the date in the middle of that week &amp; is written in green.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G1" authorId="0" shapeId="0" xr:uid="{00000000-0006-0000-0400-000001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N1" authorId="0" shapeId="0" xr:uid="{00000000-0006-0000-0400-000002000000}">
      <text>
        <r>
          <rPr>
            <b/>
            <sz val="9"/>
            <color indexed="81"/>
            <rFont val="Tahoma"/>
            <family val="2"/>
          </rPr>
          <t>Suddaby:</t>
        </r>
        <r>
          <rPr>
            <sz val="9"/>
            <color indexed="81"/>
            <rFont val="Tahoma"/>
            <family val="2"/>
          </rPr>
          <t xml:space="preserve">
If Yes, this entry is a report for activity during a week rather than a day. The date is the date in the middle of that week &amp; is written in green.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Steve &amp; Beth Suddaby</author>
    <author>tc={EAEC20C9-7477-450D-B355-DF317A4361F9}</author>
  </authors>
  <commentList>
    <comment ref="G1" authorId="0" shapeId="0" xr:uid="{00000000-0006-0000-0500-000001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N1" authorId="0" shapeId="0" xr:uid="{00000000-0006-0000-0500-000002000000}">
      <text>
        <r>
          <rPr>
            <b/>
            <sz val="9"/>
            <color indexed="81"/>
            <rFont val="Tahoma"/>
            <family val="2"/>
          </rPr>
          <t>Suddaby:</t>
        </r>
        <r>
          <rPr>
            <sz val="9"/>
            <color indexed="81"/>
            <rFont val="Tahoma"/>
            <family val="2"/>
          </rPr>
          <t xml:space="preserve">
If Yes, this entry is a report for activity during a week rather than a day. The date is the date in the middle of that week &amp; is written in green.</t>
        </r>
      </text>
    </comment>
    <comment ref="A24" authorId="1" shapeId="0" xr:uid="{00000000-0006-0000-0500-000003000000}">
      <text>
        <t>[Threaded comment]
Your version of Excel allows you to read this threaded comment; however, any edits to it will get removed if the file is opened in a newer version of Excel. Learn more: https://go.microsoft.com/fwlink/?linkid=870924
Comment:
    Red type means this is not a report of a separate raid; here it just adds details to an earlier raid.</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G1" authorId="0" shapeId="0" xr:uid="{00000000-0006-0000-0600-000001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N1" authorId="0" shapeId="0" xr:uid="{00000000-0006-0000-0600-000002000000}">
      <text>
        <r>
          <rPr>
            <b/>
            <sz val="9"/>
            <color indexed="81"/>
            <rFont val="Tahoma"/>
            <family val="2"/>
          </rPr>
          <t>Suddaby:</t>
        </r>
        <r>
          <rPr>
            <sz val="9"/>
            <color indexed="81"/>
            <rFont val="Tahoma"/>
            <family val="2"/>
          </rPr>
          <t xml:space="preserve">
If Yes, this entry is a report for activity during a week rather than a day. The date is the date in the middle of that week &amp; is written in green.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G1" authorId="0" shapeId="0" xr:uid="{00000000-0006-0000-0700-000001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Steve &amp; Beth Suddaby</author>
  </authors>
  <commentList>
    <comment ref="C1" authorId="0" shapeId="0" xr:uid="{00000000-0006-0000-0900-000001000000}">
      <text>
        <r>
          <rPr>
            <b/>
            <sz val="9"/>
            <color indexed="81"/>
            <rFont val="Tahoma"/>
            <family val="2"/>
          </rPr>
          <t>Steve Suddaby:</t>
        </r>
        <r>
          <rPr>
            <sz val="9"/>
            <color indexed="81"/>
            <rFont val="Tahoma"/>
            <family val="2"/>
          </rPr>
          <t xml:space="preserve">
Page number in Georg Paul Neumann, Die Deutche Luftstreitkräfte im Weltkreige, 1920.  This chapter was written by Steegmann.  IF BLANK, SOURCE FOR THAT ENTRY WAS OTHER THAN NEUMANN.
</t>
        </r>
      </text>
    </comment>
    <comment ref="G1" authorId="0" shapeId="0" xr:uid="{00000000-0006-0000-0900-000002000000}">
      <text>
        <r>
          <rPr>
            <sz val="9"/>
            <color indexed="81"/>
            <rFont val="Tahoma"/>
            <family val="2"/>
          </rPr>
          <t>A=Airfields
B=Blast Furnaces
C=Chemical
CT=Cities or Towns
I=Industry
M=Munitions (Factory)
N=Naval
P=Port
R=Rail Target
RP=Reprisals
T=Tactical (troops, camps, ammo dumps)
O=Other/Multiple</t>
        </r>
        <r>
          <rPr>
            <sz val="9"/>
            <color indexed="81"/>
            <rFont val="Tahoma"/>
            <family val="2"/>
          </rPr>
          <t xml:space="preserve">
If a summary entry contains more than one target type and over 50% of the bomb weight falls on one type, then the entry is assigned that target type. "O" is used as a last resort where distribution of bombs is unknown or no target type is in the majority.</t>
        </r>
      </text>
    </comment>
    <comment ref="L1" authorId="0" shapeId="0" xr:uid="{00000000-0006-0000-0900-000003000000}">
      <text>
        <r>
          <rPr>
            <b/>
            <sz val="9"/>
            <color indexed="81"/>
            <rFont val="Tahoma"/>
            <family val="2"/>
          </rPr>
          <t>Steve Suddaby:</t>
        </r>
        <r>
          <rPr>
            <sz val="9"/>
            <color indexed="81"/>
            <rFont val="Tahoma"/>
            <family val="2"/>
          </rPr>
          <t xml:space="preserve">
Refers to loss of airship due to this mission or to SEVERE damage that caused it to undergo lengthy repairs.
CAUSE:
EF = Enemy Fire
WX = Weather
MEC = mechanical trouble
ACC = Accident
UK = Unknown</t>
        </r>
      </text>
    </comment>
    <comment ref="O1" authorId="0" shapeId="0" xr:uid="{00000000-0006-0000-0900-000004000000}">
      <text>
        <r>
          <rPr>
            <b/>
            <sz val="9"/>
            <color indexed="81"/>
            <rFont val="Tahoma"/>
            <family val="2"/>
          </rPr>
          <t>Steve Suddaby:</t>
        </r>
        <r>
          <rPr>
            <sz val="9"/>
            <color indexed="81"/>
            <rFont val="Tahoma"/>
            <family val="2"/>
          </rPr>
          <t xml:space="preserve">
If an entry contains info NOT from G.P. Neumann, that is mentioned in these comments.</t>
        </r>
      </text>
    </comment>
    <comment ref="H31" authorId="0" shapeId="0" xr:uid="{00000000-0006-0000-0900-000005000000}">
      <text>
        <r>
          <rPr>
            <b/>
            <sz val="9"/>
            <color indexed="81"/>
            <rFont val="Tahoma"/>
            <family val="2"/>
          </rPr>
          <t>Steve Suddaby:</t>
        </r>
        <r>
          <rPr>
            <sz val="9"/>
            <color indexed="81"/>
            <rFont val="Tahoma"/>
            <family val="2"/>
          </rPr>
          <t xml:space="preserve">
Light green background indicates that a value is approximate.</t>
        </r>
      </text>
    </comment>
    <comment ref="H36" authorId="0" shapeId="0" xr:uid="{00000000-0006-0000-0900-000006000000}">
      <text>
        <r>
          <rPr>
            <b/>
            <sz val="9"/>
            <color indexed="81"/>
            <rFont val="Tahoma"/>
            <family val="2"/>
          </rPr>
          <t>Steve Suddaby:</t>
        </r>
        <r>
          <rPr>
            <sz val="9"/>
            <color indexed="81"/>
            <rFont val="Tahoma"/>
            <family val="2"/>
          </rPr>
          <t xml:space="preserve">
Light green background indicates that a value is approximate.</t>
        </r>
      </text>
    </comment>
    <comment ref="L37" authorId="0" shapeId="0" xr:uid="{00000000-0006-0000-0900-000007000000}">
      <text>
        <r>
          <rPr>
            <b/>
            <sz val="9"/>
            <color indexed="81"/>
            <rFont val="Tahoma"/>
            <family val="2"/>
          </rPr>
          <t>Steve Suddaby:</t>
        </r>
        <r>
          <rPr>
            <sz val="9"/>
            <color indexed="81"/>
            <rFont val="Tahoma"/>
            <family val="2"/>
          </rPr>
          <t xml:space="preserve">
Damaged but not severe.</t>
        </r>
      </text>
    </comment>
    <comment ref="L57" authorId="0" shapeId="0" xr:uid="{00000000-0006-0000-0900-000008000000}">
      <text>
        <r>
          <rPr>
            <b/>
            <sz val="9"/>
            <color indexed="81"/>
            <rFont val="Tahoma"/>
            <family val="2"/>
          </rPr>
          <t>Steve Suddaby:</t>
        </r>
        <r>
          <rPr>
            <sz val="9"/>
            <color indexed="81"/>
            <rFont val="Tahoma"/>
            <family val="2"/>
          </rPr>
          <t xml:space="preserve">
Accounts differ on what happened to LZ.79 but  it never flew again so clearly it qualifies as a Loss.</t>
        </r>
      </text>
    </comment>
    <comment ref="F117" authorId="0" shapeId="0" xr:uid="{00000000-0006-0000-0900-000009000000}">
      <text>
        <r>
          <rPr>
            <b/>
            <sz val="9"/>
            <color indexed="81"/>
            <rFont val="Tahoma"/>
            <family val="2"/>
          </rPr>
          <t>Steve Suddaby:</t>
        </r>
        <r>
          <rPr>
            <sz val="9"/>
            <color indexed="81"/>
            <rFont val="Tahoma"/>
            <family val="2"/>
          </rPr>
          <t xml:space="preserve">
21 of these raids dropped bombs on England (as best I can tell). Number is approximate because sources differ on whether a particular airship reached England or not.</t>
        </r>
      </text>
    </comment>
  </commentList>
</comments>
</file>

<file path=xl/sharedStrings.xml><?xml version="1.0" encoding="utf-8"?>
<sst xmlns="http://schemas.openxmlformats.org/spreadsheetml/2006/main" count="11537" uniqueCount="3766">
  <si>
    <t>Date</t>
  </si>
  <si>
    <t>Time</t>
  </si>
  <si>
    <t>Unit</t>
  </si>
  <si>
    <t>Location</t>
  </si>
  <si>
    <t>Target</t>
  </si>
  <si>
    <t>Target Type</t>
  </si>
  <si>
    <t>Reprisal?</t>
  </si>
  <si>
    <t>Attack was Previous Night? Yes/No/Maybe</t>
  </si>
  <si>
    <t>Comments (incl. results)</t>
  </si>
  <si>
    <t>Bombs (Kg)</t>
  </si>
  <si>
    <t>Bombs (#)</t>
  </si>
  <si>
    <t>Bombs (Type)</t>
  </si>
  <si>
    <t>Aue</t>
  </si>
  <si>
    <t>Rail Installations</t>
  </si>
  <si>
    <t>R</t>
  </si>
  <si>
    <t>Maybe</t>
  </si>
  <si>
    <t>Night</t>
  </si>
  <si>
    <t>L.Z. 107</t>
  </si>
  <si>
    <t>Boulogne</t>
  </si>
  <si>
    <t>HE &amp; Incendiary</t>
  </si>
  <si>
    <t>No</t>
  </si>
  <si>
    <t>Evening</t>
  </si>
  <si>
    <t>Naval Airship</t>
  </si>
  <si>
    <t>Harbor &amp; Mil. Installations</t>
  </si>
  <si>
    <t>T</t>
  </si>
  <si>
    <t>HE &amp; Inc.</t>
  </si>
  <si>
    <t>Good results seen.  AAA ineffective.</t>
  </si>
  <si>
    <t>Arensburg (Oesel Island)</t>
  </si>
  <si>
    <t>Early FEB1917</t>
  </si>
  <si>
    <t>KG2</t>
  </si>
  <si>
    <t>Nancy Basin</t>
  </si>
  <si>
    <t>Industrial Plants</t>
  </si>
  <si>
    <t>I</t>
  </si>
  <si>
    <t>Order dated 13FEB1917 - KG2 bombed 8 times in 8 days - at least some raids were at night</t>
  </si>
  <si>
    <t>Used Spähkorb (cloud car). Zeppelin traveled 1300 km in 9.5 hours. Cdr. was Hptmn Sommerfeldt.</t>
  </si>
  <si>
    <t>Belfort; Fontaine</t>
  </si>
  <si>
    <t>Barracks; Airfield</t>
  </si>
  <si>
    <t>2 EA shot down - hence probably day raid</t>
  </si>
  <si>
    <t>Probably not</t>
  </si>
  <si>
    <t>KG1</t>
  </si>
  <si>
    <t>Gorgop</t>
  </si>
  <si>
    <t>Airfield</t>
  </si>
  <si>
    <t>A</t>
  </si>
  <si>
    <t>Armutci</t>
  </si>
  <si>
    <t>Munitions Depots &amp; Troop Camps</t>
  </si>
  <si>
    <t>Rfa</t>
  </si>
  <si>
    <t>Rail Stn</t>
  </si>
  <si>
    <t>Molodeczno</t>
  </si>
  <si>
    <t>1 R-plane. Bomb wgt "over" 500 kg.</t>
  </si>
  <si>
    <t>Munitions Depots</t>
  </si>
  <si>
    <t>Rpt #</t>
  </si>
  <si>
    <t>Day</t>
  </si>
  <si>
    <t>Bellacourt, Beaumetz, Hamel, etc.</t>
  </si>
  <si>
    <t>Troops &amp; Rail Stns</t>
  </si>
  <si>
    <t>Averluy, Montauban, Albert, Cappy, etc.</t>
  </si>
  <si>
    <t>Rail Installations &amp; Troop Camps</t>
  </si>
  <si>
    <t>It's possible raid date was not the same as the report date.</t>
  </si>
  <si>
    <t>9 locations mentioned. Fire &amp; explosions at Maricourt. It's possible raid date was not the same as the report date.</t>
  </si>
  <si>
    <t>Morning</t>
  </si>
  <si>
    <t>Afternoon</t>
  </si>
  <si>
    <t>FFA 215</t>
  </si>
  <si>
    <t>Kraslava</t>
  </si>
  <si>
    <t>Attacked w/ bombs &amp; MG fire from 300m. 2 direct hits on stn signal box. Kraslava is 40km E of Dünaburg (Daugavpils, Latvia).</t>
  </si>
  <si>
    <t>FAA 296</t>
  </si>
  <si>
    <t>Gerdarmer</t>
  </si>
  <si>
    <t>Garrison (Kasernen)</t>
  </si>
  <si>
    <t>HE</t>
  </si>
  <si>
    <t>Report of 10 March; says it was night raid so assume it was 9/10 MAR 1917.</t>
  </si>
  <si>
    <t>FAA282</t>
  </si>
  <si>
    <t>Belfort</t>
  </si>
  <si>
    <t>Early Morning</t>
  </si>
  <si>
    <t>Vertekop</t>
  </si>
  <si>
    <t>RR Stn</t>
  </si>
  <si>
    <t>FA 38</t>
  </si>
  <si>
    <t>Korca, Macedonia</t>
  </si>
  <si>
    <t>City (apparently)</t>
  </si>
  <si>
    <t>Navy</t>
  </si>
  <si>
    <t>St. Pol</t>
  </si>
  <si>
    <t>Agent report from 3/4/1917 - 45 houses destroyed in Romanian quarter; 80 killed incl. 2 officers</t>
  </si>
  <si>
    <t>London &amp; SE England</t>
  </si>
  <si>
    <t>Cities</t>
  </si>
  <si>
    <t>CT</t>
  </si>
  <si>
    <t>L39 shot down at Compiégne</t>
  </si>
  <si>
    <t>Dover</t>
  </si>
  <si>
    <t>Harbor &amp; Gasworks</t>
  </si>
  <si>
    <t>Dunkirk; Forthem</t>
  </si>
  <si>
    <t>City?; Barracks</t>
  </si>
  <si>
    <t>"successfully" bombed</t>
  </si>
  <si>
    <t>Soissons &amp; Pontavert</t>
  </si>
  <si>
    <t>Iza (S of Lake Naroc)</t>
  </si>
  <si>
    <t>Village &amp; troop encampment</t>
  </si>
  <si>
    <t>Bombstrikes definitely seen.</t>
  </si>
  <si>
    <t>Troop encampments</t>
  </si>
  <si>
    <t>Furnes</t>
  </si>
  <si>
    <t>near Monastir ?</t>
  </si>
  <si>
    <t>Monastir (S of)</t>
  </si>
  <si>
    <t>L.Z. 101</t>
  </si>
  <si>
    <t>Mudros on Lemnos Island</t>
  </si>
  <si>
    <t>Attack between 23:00-23:30. Landed at airfield at 03:30 on 3/21.</t>
  </si>
  <si>
    <t>Army Group Rupprecht front</t>
  </si>
  <si>
    <t>Enemy columns</t>
  </si>
  <si>
    <t>Bombed &amp; strafed.</t>
  </si>
  <si>
    <t>7. Armee front</t>
  </si>
  <si>
    <t>Trenches &amp; columns</t>
  </si>
  <si>
    <t>Enemy ground targets</t>
  </si>
  <si>
    <t>Soissons</t>
  </si>
  <si>
    <t>Chauny-Moulin &amp; Oulches</t>
  </si>
  <si>
    <t>Saizerais &amp; Malzéville</t>
  </si>
  <si>
    <t>Airfields</t>
  </si>
  <si>
    <t>Halbgeschwader 1</t>
  </si>
  <si>
    <t>Dunkirk</t>
  </si>
  <si>
    <t>Chalons</t>
  </si>
  <si>
    <t>KG2 commander did not return.</t>
  </si>
  <si>
    <t>Arras (S of)</t>
  </si>
  <si>
    <t>Tent camps</t>
  </si>
  <si>
    <t>"successfully" attacked</t>
  </si>
  <si>
    <t>near Jussy N of Chauny</t>
  </si>
  <si>
    <t>Canal Bridge</t>
  </si>
  <si>
    <t>Airfield &amp; camps</t>
  </si>
  <si>
    <t>Snevce (near)</t>
  </si>
  <si>
    <t>FA 25</t>
  </si>
  <si>
    <t>Molodeczno to Petersburg</t>
  </si>
  <si>
    <t>Rail Line</t>
  </si>
  <si>
    <t>Dropped bombs from 10 meters altitude on embankment. Disrupted rail line. Photo showed 5 cars of passenger train derailed.</t>
  </si>
  <si>
    <t>FFA 246</t>
  </si>
  <si>
    <t>Batteries, trenches, columns, camps</t>
  </si>
  <si>
    <t>11. Armee Commendation - DON'T KNOW IF I HAVE THE CORRECT FRONT! MG-ed &amp; bombed.</t>
  </si>
  <si>
    <t>Constanza Naval Air Stn</t>
  </si>
  <si>
    <t>St.George @ Danube mouth</t>
  </si>
  <si>
    <t>Signaling Stn &amp; Lighthouse</t>
  </si>
  <si>
    <t>N</t>
  </si>
  <si>
    <t>Adinkerke (W of Furnes)</t>
  </si>
  <si>
    <t>Almost all planes made 2 sorties; all returned.</t>
  </si>
  <si>
    <t>Night &amp; Daytime</t>
  </si>
  <si>
    <t>Maizy</t>
  </si>
  <si>
    <t>Barracks</t>
  </si>
  <si>
    <t>Probably Yes</t>
  </si>
  <si>
    <t>Text says "bombed at night &amp; during the day of the 28th" so presumably it was the night of 27/28 March and daytime on 28 March. This was on the 7. Armee front.</t>
  </si>
  <si>
    <t>"Successful" attack.</t>
  </si>
  <si>
    <t>Brod (near)</t>
  </si>
  <si>
    <t>Manancourt &amp; Moislains</t>
  </si>
  <si>
    <t>Camps &amp; Troop Columns</t>
  </si>
  <si>
    <t>1. Armee Front - "good results"</t>
  </si>
  <si>
    <t>Narocz (23km NW of Smorgon)</t>
  </si>
  <si>
    <t>Town and camps</t>
  </si>
  <si>
    <t>Faces the 10. Armee front</t>
  </si>
  <si>
    <t>Albert; Fins &amp; Moislains</t>
  </si>
  <si>
    <t>City; Encampments</t>
  </si>
  <si>
    <t>Equauncourt, Beaumetz; Landrecourt; Sommedieu Forest</t>
  </si>
  <si>
    <t>Towns?; Ammo depot; Encampments</t>
  </si>
  <si>
    <t>Vertekop (near)</t>
  </si>
  <si>
    <t>Rail installations</t>
  </si>
  <si>
    <t>Bomb wgt "over" 3500kg. Aerial photos showed fires on target. Enemy bombed KG1 airfield that night w/o damage.</t>
  </si>
  <si>
    <t>Dunkirk; Poperinghe; opposite 1.Armee</t>
  </si>
  <si>
    <t>Port?; RR Stn; Troop Encampments</t>
  </si>
  <si>
    <t>4,6</t>
  </si>
  <si>
    <t>Epéhy &amp; Achiet-le-Grand</t>
  </si>
  <si>
    <t>Dixmuide &amp; Bapaume (near)</t>
  </si>
  <si>
    <t>Hut camps</t>
  </si>
  <si>
    <t>Heudecourt</t>
  </si>
  <si>
    <t>Troops</t>
  </si>
  <si>
    <t>Bouffignereux, Belfort, Dammerkirch</t>
  </si>
  <si>
    <t>RR Stns</t>
  </si>
  <si>
    <t>Bouffignereux is 17km NW of Reims</t>
  </si>
  <si>
    <t>Landrecourt &amp; Ancemont (near)</t>
  </si>
  <si>
    <t>Ammo depots</t>
  </si>
  <si>
    <t>Lemmes</t>
  </si>
  <si>
    <t>Airfield also strafed</t>
  </si>
  <si>
    <t>Coxyde</t>
  </si>
  <si>
    <t>Staffeln 1 &amp; 4 of Halb. 1 bombed twice the night of 5/6 April; all planes returned.</t>
  </si>
  <si>
    <t>Audruicq &amp; St.Menehould</t>
  </si>
  <si>
    <t>Béthune (S of)</t>
  </si>
  <si>
    <t>Artillery Installations</t>
  </si>
  <si>
    <t>Hanger Installations &amp; Barracks</t>
  </si>
  <si>
    <t>Dunkirk (near)</t>
  </si>
  <si>
    <t>Reninghelst</t>
  </si>
  <si>
    <t>Camp</t>
  </si>
  <si>
    <t>Industrial Installations</t>
  </si>
  <si>
    <t>Armee-Abt. A</t>
  </si>
  <si>
    <t>Bombed 2200 to 0500 with a break every hour on night of 6/7 April 1917</t>
  </si>
  <si>
    <t>FA 282</t>
  </si>
  <si>
    <t>City?</t>
  </si>
  <si>
    <t>Camps, Rail Installations, Airfields</t>
  </si>
  <si>
    <t>Janes &amp; Armutci (near)</t>
  </si>
  <si>
    <t>Suippes Valley</t>
  </si>
  <si>
    <t>Camps, RR Stns, Depots</t>
  </si>
  <si>
    <t>Attacked enemy defenses and stopped 1 train on Suippes-Vallmy line with MG fire.</t>
  </si>
  <si>
    <t>Arras suburb &amp; 1.Armee front (across from)</t>
  </si>
  <si>
    <t>City/Town, Troop Camps</t>
  </si>
  <si>
    <t>Malzéville</t>
  </si>
  <si>
    <t>Dieue sur Meuse</t>
  </si>
  <si>
    <t>Town?</t>
  </si>
  <si>
    <t>Pompey (near)</t>
  </si>
  <si>
    <t>Blast Furnaces</t>
  </si>
  <si>
    <t>Pont-à-Mousson</t>
  </si>
  <si>
    <t>Armeeflugpark 11</t>
  </si>
  <si>
    <t>Morava River, Serbia</t>
  </si>
  <si>
    <t>Operation from 4 to 20 March 1917 in various places.  Park 11 attacked Serb insurgents and drove them away.  OTF 14/3, p.268.</t>
  </si>
  <si>
    <t>Serb Partisans</t>
  </si>
  <si>
    <t>KG4</t>
  </si>
  <si>
    <t>Fismes-Bazoches (near)</t>
  </si>
  <si>
    <t>Railway &amp; Barracks</t>
  </si>
  <si>
    <t>Observed hits and fires, later explosions.</t>
  </si>
  <si>
    <t>Lescovo (in and near)</t>
  </si>
  <si>
    <t>Camps</t>
  </si>
  <si>
    <t>6. Armee Front</t>
  </si>
  <si>
    <t>Troop Concentrations</t>
  </si>
  <si>
    <t>Attacked with bombs and MG fire.</t>
  </si>
  <si>
    <t>Fismes</t>
  </si>
  <si>
    <t>Across from 7. Armee front. There were also MG attacks on enemy batteries &amp; searchlights.</t>
  </si>
  <si>
    <t>Germaine Valley</t>
  </si>
  <si>
    <t>Opposite 3. Armee. Valley is 22 km S of Reims</t>
  </si>
  <si>
    <t>Opposite Armee-Abt. B</t>
  </si>
  <si>
    <t>Barracks Camps &amp; RR Stns</t>
  </si>
  <si>
    <t>Agent Report from 3/7/1917 - 8 planes totally destroyed. Repair workshops, machinery, tools badly hit. Everything had to be rebuilt.  April 1917 report in a08.03.tif says 8 EA  &amp; all repair workshops damaged.</t>
  </si>
  <si>
    <t>Zvezda</t>
  </si>
  <si>
    <t>Troop encampments (apparently)</t>
  </si>
  <si>
    <t>Later agent report says General was killed plus 14 members of his staff; 22 other soldiers killed. Zvesda is 5 km SW of southern edge of Lake Prespa.</t>
  </si>
  <si>
    <t>Korzica (now Korçë, Albania)</t>
  </si>
  <si>
    <t>Later agent report says 16 soldiers and 11 people (civilians?) killed or wounded. [Original text differs from translation.]</t>
  </si>
  <si>
    <t>6, 8</t>
  </si>
  <si>
    <t>Bombengeschwader</t>
  </si>
  <si>
    <t>Russian HQ</t>
  </si>
  <si>
    <t>Griwa (7km behind front)</t>
  </si>
  <si>
    <t>11 German &amp; 6 Austrian planes bombed Griwa "successfully". Ceiling at 400-600 meters; some planes reached target.  Takeoff at 5:00 (0500 or 1700?).</t>
  </si>
  <si>
    <t>Opposite 7th Armee</t>
  </si>
  <si>
    <t>Troop Quarters</t>
  </si>
  <si>
    <t>Avecapelle (E of Furnes)</t>
  </si>
  <si>
    <t>Aisnes Valley</t>
  </si>
  <si>
    <t>Port Installations &amp; RR Stn</t>
  </si>
  <si>
    <t>Billets &amp; Artillery</t>
  </si>
  <si>
    <t>Bailleul</t>
  </si>
  <si>
    <t>Opposite 6. Armee front.</t>
  </si>
  <si>
    <t>Flavy le Martel</t>
  </si>
  <si>
    <t>Opposite 7. Armee front.</t>
  </si>
  <si>
    <t>Vardar Valley &amp; Lake Doiran (between)</t>
  </si>
  <si>
    <t>Artillery &amp; Troop Positions</t>
  </si>
  <si>
    <t>Grenay</t>
  </si>
  <si>
    <t>Billets</t>
  </si>
  <si>
    <t>Reims</t>
  </si>
  <si>
    <t>Camps, Art'y, Troops</t>
  </si>
  <si>
    <t>Hits on Camp caused fires &amp; explosions. Also attacked with MG fire.</t>
  </si>
  <si>
    <t>Lake Dorian (S of)</t>
  </si>
  <si>
    <t>Dobroveni (near)</t>
  </si>
  <si>
    <t>Ammo Depots</t>
  </si>
  <si>
    <t>Fires &amp; explosions seen.</t>
  </si>
  <si>
    <t>FAA 253</t>
  </si>
  <si>
    <t>Cramoiselle</t>
  </si>
  <si>
    <t>Followed French bombers from Marle to their airfield. Altitude 10 meters. Bomb exploded 2m from a hangar. Saw smaller secondary explosions on way home &amp; strafed 4 Fr. batteries. OTF 14/3 p.276.</t>
  </si>
  <si>
    <t>Opposite 7. Armee's northern front</t>
  </si>
  <si>
    <t>Camps &amp; Billets</t>
  </si>
  <si>
    <t>Kolinova</t>
  </si>
  <si>
    <t>Breuil &amp; Jonchery (between)</t>
  </si>
  <si>
    <t>Railroads &amp; Camps</t>
  </si>
  <si>
    <t>Secondary explosions seen.  Opposite 7. Armee.</t>
  </si>
  <si>
    <t>Coxyde &amp; Houthern; Adenkerke</t>
  </si>
  <si>
    <t>Airfields; Camps</t>
  </si>
  <si>
    <t>Tergnier, Flavy-le-Martel, Bruay</t>
  </si>
  <si>
    <t>Mourmelon (near) &amp; Bouy (N of)</t>
  </si>
  <si>
    <t>Explosions &amp; fires seen.</t>
  </si>
  <si>
    <t>Leiully-Vauxailon</t>
  </si>
  <si>
    <t>Kilindir</t>
  </si>
  <si>
    <t>Camp &amp; RR Stn</t>
  </si>
  <si>
    <t>Fires seen.  REPORTS AGAIN SEPARATING EAST &amp; SE FRONTS.</t>
  </si>
  <si>
    <t>Poperinghe, Bailleul</t>
  </si>
  <si>
    <t>Opposite 7. Armee's southern front</t>
  </si>
  <si>
    <t>Villages</t>
  </si>
  <si>
    <t>Chauny, Thann, Bitschweiler</t>
  </si>
  <si>
    <t>Gernicourt,Bonvencourt</t>
  </si>
  <si>
    <t>Skocivir</t>
  </si>
  <si>
    <t>Dunkirk; 4. Armee; Cormicy,Clermont, Combres</t>
  </si>
  <si>
    <t>Harbor installations; Airfields; Camps</t>
  </si>
  <si>
    <t>Bomb wgt was over 10,000 kg.</t>
  </si>
  <si>
    <t>Vertekop &amp; Vodena</t>
  </si>
  <si>
    <t>OTF translation says 2nd target was Bodena, but that's not what original says. Bombstrikes seen.</t>
  </si>
  <si>
    <t>Boulogne, Toul, Belfort</t>
  </si>
  <si>
    <t>Cities &amp; Towns (?)</t>
  </si>
  <si>
    <t>Monchy</t>
  </si>
  <si>
    <t>Opposite 7. Armee</t>
  </si>
  <si>
    <t>Villages &amp; Camps</t>
  </si>
  <si>
    <t>Montreux</t>
  </si>
  <si>
    <t>Epernay</t>
  </si>
  <si>
    <t>Town</t>
  </si>
  <si>
    <t>Fismes (near)</t>
  </si>
  <si>
    <t>Aviation Camp</t>
  </si>
  <si>
    <t>Villages, RR Stns, Billets</t>
  </si>
  <si>
    <t>Caused large fire in Epernay; 8 explosions seen in Ventelay.</t>
  </si>
  <si>
    <t>4., 6., 7., A.A.B. Armee fronts</t>
  </si>
  <si>
    <t>Arras (E of) &amp; Nancy</t>
  </si>
  <si>
    <t>Not sure if Nancy itself was bombed or if artillery near Nancy was bombed.</t>
  </si>
  <si>
    <t>Fismes - Bazoches</t>
  </si>
  <si>
    <t>Rail Installations &amp; ammo dumps</t>
  </si>
  <si>
    <t>One pile of ammo exploded</t>
  </si>
  <si>
    <t>Opposite Aisne front</t>
  </si>
  <si>
    <t>Airfields &amp; Billets</t>
  </si>
  <si>
    <t>Suippes (near)</t>
  </si>
  <si>
    <t>Forest encampments</t>
  </si>
  <si>
    <t>RR stns</t>
  </si>
  <si>
    <t>Marne Valley betw. Epernay &amp; Chalons</t>
  </si>
  <si>
    <t>FA 12</t>
  </si>
  <si>
    <t>Pompey</t>
  </si>
  <si>
    <t>Béthune &amp; Arras</t>
  </si>
  <si>
    <t>Vesle Valley</t>
  </si>
  <si>
    <t>RR Stns &amp; Camps</t>
  </si>
  <si>
    <t>Bazoches</t>
  </si>
  <si>
    <t>Explosion &amp; large fire observed</t>
  </si>
  <si>
    <t>Estaires &amp; villages opposite 2. Armee</t>
  </si>
  <si>
    <t>Towns</t>
  </si>
  <si>
    <t>Béthune</t>
  </si>
  <si>
    <t>Also MG attacks on trenches</t>
  </si>
  <si>
    <t>Wancourt (near)</t>
  </si>
  <si>
    <t>Also strafed enemy advance routes.</t>
  </si>
  <si>
    <t>City (?)</t>
  </si>
  <si>
    <t>Villers-en-Proyères to Pontavert (Aisne Valley)</t>
  </si>
  <si>
    <t>Specified night of 6/7. Many fires observed. Also strafed villages &amp; firing artillery. 4 crews flew 2x; 4 flew 3x; and 1 flew 4x.</t>
  </si>
  <si>
    <t>Hazebrouck &amp; Poperinge; Béthune - Arras area</t>
  </si>
  <si>
    <t>Towns; RR Stns &amp; Camps</t>
  </si>
  <si>
    <t>Numerous good hits &amp; explosions could still be seen at noon. Verified by photos. In Report 11, escaped Bulgarian soldiers said almost an entire ammo dump was destroyed and there were still explosions there 4 days later.</t>
  </si>
  <si>
    <t>Military Installations &amp; RR Stn</t>
  </si>
  <si>
    <t>Opposite 1. &amp; 3. Armee.</t>
  </si>
  <si>
    <t>Cities &amp; RR Stns</t>
  </si>
  <si>
    <t>Attacks from midnight to 0320 night of 29/30 April. Hits and fires seen in main station &amp; shunting yard at Chalons. Strafed RR stns &amp; lit trains from 200-600 meters altitude.</t>
  </si>
  <si>
    <t>Attacks from midnight to 0320 night of 29/30 April.  Strafed RR stns &amp; lit trains from 200-600 meters altitude.</t>
  </si>
  <si>
    <t>Mourmelon-le-Grand, Mour'n-le-Petit, Bouy, Hilaire-au-Temple; opposite 1. &amp; 3. Armee</t>
  </si>
  <si>
    <t>RR installations, Ammo dumps, Barracks; lit Airfields</t>
  </si>
  <si>
    <t>Raids from 2230 to 0345 night of 4/30 to 5/1. Direct hits, fires &amp; explosions observed. Attacks included strafing from low altitude.</t>
  </si>
  <si>
    <t>City &amp; RR Stn</t>
  </si>
  <si>
    <t>Raids from 2230 to 0235 night of 1/2 May 1917</t>
  </si>
  <si>
    <t>Bouy, Mourmelon, La Veuve, Billy; Metz</t>
  </si>
  <si>
    <t>Towns?; Airfield</t>
  </si>
  <si>
    <t>Raids from 2230 to 0235 night of 1/2 May 1917. Good impacts observed. Also strafed targets.</t>
  </si>
  <si>
    <t>Arras (E of)</t>
  </si>
  <si>
    <t>Hazebrouck, Poperinge, Aire, Montreux</t>
  </si>
  <si>
    <t>St. Mihiel (W of)</t>
  </si>
  <si>
    <t>RR installations</t>
  </si>
  <si>
    <t>Arras (N of)</t>
  </si>
  <si>
    <t>Hazebrouck &amp; Poperinge</t>
  </si>
  <si>
    <t>Béthune, Arras, Vendeuil</t>
  </si>
  <si>
    <t>Opposite 6. Armee</t>
  </si>
  <si>
    <t>Chauny</t>
  </si>
  <si>
    <t>Town (?)</t>
  </si>
  <si>
    <t>Commercy</t>
  </si>
  <si>
    <t>Bailleul; Arras</t>
  </si>
  <si>
    <t>RR Stn; City</t>
  </si>
  <si>
    <t>Positions &amp; support trenches</t>
  </si>
  <si>
    <t>Opposite 1. Armee.</t>
  </si>
  <si>
    <t>Positions</t>
  </si>
  <si>
    <t>2 direct hits seen on ammo dump near Bazoches</t>
  </si>
  <si>
    <t>Opposite 6. Armee.</t>
  </si>
  <si>
    <t>Trenches</t>
  </si>
  <si>
    <t>Dieulouare</t>
  </si>
  <si>
    <t>Encampments</t>
  </si>
  <si>
    <t>Iron works</t>
  </si>
  <si>
    <t>Arras, Fismes, Prunay (near)</t>
  </si>
  <si>
    <t>Opposite 4. Armee</t>
  </si>
  <si>
    <t>Arras (NE of)</t>
  </si>
  <si>
    <t>Villages &amp; Forest Camps</t>
  </si>
  <si>
    <t>Reims (E of)</t>
  </si>
  <si>
    <t>Fontaine</t>
  </si>
  <si>
    <t>Fontaine is opposite Armee-Abt. B sector</t>
  </si>
  <si>
    <t>Monchy, Breuil, Fismes</t>
  </si>
  <si>
    <t>Vaux - Varennes</t>
  </si>
  <si>
    <t>Nomeny &amp; Nancy</t>
  </si>
  <si>
    <t>Both night and day raids occurred against targets on 24May (not specified further).  Attacks with bombs &amp; MG fire.</t>
  </si>
  <si>
    <t>Vesle Valley - Muizon to Bazoches</t>
  </si>
  <si>
    <t>Poperinghe</t>
  </si>
  <si>
    <t>Berry au Bac</t>
  </si>
  <si>
    <t>Epinal</t>
  </si>
  <si>
    <t>Balloon hanger</t>
  </si>
  <si>
    <t>Pontavert</t>
  </si>
  <si>
    <t>Munitions Depot</t>
  </si>
  <si>
    <t>Munitions depot exploded.</t>
  </si>
  <si>
    <t>Béthune (S of) &amp; Condrecourt; Arras; Furnes, Ochey, Champigeulles</t>
  </si>
  <si>
    <t>RR stns; Camps; Towns</t>
  </si>
  <si>
    <t>Fismes, Bazoches, Mont Notre Dame</t>
  </si>
  <si>
    <t xml:space="preserve">Large fires observed in Arras. </t>
  </si>
  <si>
    <t>Vesoul (NW of)</t>
  </si>
  <si>
    <t>Transport Train</t>
  </si>
  <si>
    <t>Low altitude attack. Broke "transport"  (ARE THEY ASSUMING TROOP TRANSPORT? HOW DO THEY KNOW?) train in 2 pieces &amp; MGed the back part.</t>
  </si>
  <si>
    <t>KG3</t>
  </si>
  <si>
    <t>Folkestone (near) &amp; "Fortress" Dover, England</t>
  </si>
  <si>
    <t>Troop encampments &amp; Port(?) or City(?)</t>
  </si>
  <si>
    <t>British sources say this was a day raid on 25 May 1917</t>
  </si>
  <si>
    <t>Baconne</t>
  </si>
  <si>
    <t>Strafed as well as bombed.</t>
  </si>
  <si>
    <t>Cormicy; Aisne &amp; Vesle valley (between); Braye &amp; Jonchery</t>
  </si>
  <si>
    <t>Town; Troop camps; RR installations</t>
  </si>
  <si>
    <t>Cormicy bombed in the day; the rest at night. Dropped "over" 5000 kg. Braye &amp; Jonchery bombed with "repeated" flights.</t>
  </si>
  <si>
    <t>Bar-le-Duc &amp; Pompey; Opposite Armee-Abt. C</t>
  </si>
  <si>
    <t>RR stns; Airfields</t>
  </si>
  <si>
    <t>HE &amp; Incend.</t>
  </si>
  <si>
    <t>Hits seen in Bar-le-Duc garrisons; 3 fires seen in 3 places in Commercy.</t>
  </si>
  <si>
    <t>Probably</t>
  </si>
  <si>
    <t xml:space="preserve">Night attacks mentioned before day attacks in 5/28 report - I believe this implies it was the night of 27/28 May. </t>
  </si>
  <si>
    <t>Airfield &amp; Port installations</t>
  </si>
  <si>
    <t>Night attacks mentioned before day attacks in 5/28 report - I believe this implies it was the night of 27/28 May.  2 fires seen.</t>
  </si>
  <si>
    <t>Neuves Maisons</t>
  </si>
  <si>
    <t>Night attacks mentioned before day attacks in 5/28 report - I believe this implies it was the night of 27/28 May.  Bomb strikes with fires seen. There is a small chance the 2150 kg of bombs includes the Dunkirk attack.</t>
  </si>
  <si>
    <t>Dunkirk &amp; Belfort; Bapaume (NE of); Opposite 7. Armee</t>
  </si>
  <si>
    <t>Cities?; Camps; RR stns</t>
  </si>
  <si>
    <t>Braye, Vassogne, Pontavert</t>
  </si>
  <si>
    <t>Ligny</t>
  </si>
  <si>
    <t>RR stn</t>
  </si>
  <si>
    <t>Landrécourt</t>
  </si>
  <si>
    <t>Ammo depot</t>
  </si>
  <si>
    <t>Date is approximate - mentioned in reports for this week.  Plane had direct hit on hanger.</t>
  </si>
  <si>
    <t>Monchy; Saponey (near)</t>
  </si>
  <si>
    <t>Town?; Ammo depots</t>
  </si>
  <si>
    <t>Camps,Villages, RR Stns</t>
  </si>
  <si>
    <t>4., 6., 7. Armee Fronts</t>
  </si>
  <si>
    <t>1. Armee Front</t>
  </si>
  <si>
    <t>3. Armee Front</t>
  </si>
  <si>
    <t>5. Armee Front</t>
  </si>
  <si>
    <t>Vesle Valley - Fismes to Braisne</t>
  </si>
  <si>
    <t>Large fires &amp; explosions observed in Fismes, Braisne, Courlandon</t>
  </si>
  <si>
    <t>FA1</t>
  </si>
  <si>
    <t>Corodzky (on Bogdanow-Molodecno line)</t>
  </si>
  <si>
    <t>Yes</t>
  </si>
  <si>
    <t>Probably Not</t>
  </si>
  <si>
    <t>Day &amp; Night</t>
  </si>
  <si>
    <t>Day &amp; night attacks (apparently 1 each) in retaliation for enemy bombing of Bogdanow RR stn. Many hits.</t>
  </si>
  <si>
    <t>Port &amp; Rail Installations</t>
  </si>
  <si>
    <t>Arras (near)</t>
  </si>
  <si>
    <t>Troop billets</t>
  </si>
  <si>
    <t>Belfort &amp; St. Amarin</t>
  </si>
  <si>
    <t>Cities?</t>
  </si>
  <si>
    <t>Pontavert &amp; Berry-au-Bac</t>
  </si>
  <si>
    <t>Port &amp; RR Stn</t>
  </si>
  <si>
    <t>Arras (W &amp; N of)</t>
  </si>
  <si>
    <t>Ammo dumps &amp; Troop Camps</t>
  </si>
  <si>
    <t>Fires seen.</t>
  </si>
  <si>
    <t>Numerous flights. 52 explosions counted.  This was apparently night of 2/3 June since it mentions multiple explosions at 0100 of a train or ammo dump at Rouvencourt RR stn.</t>
  </si>
  <si>
    <t>Vesle (eastern valley, incl. Rouvencourt RR stn)</t>
  </si>
  <si>
    <t>Bouy</t>
  </si>
  <si>
    <t>Ammo dump &amp; airfield</t>
  </si>
  <si>
    <t>"Successful" raid.</t>
  </si>
  <si>
    <t>A,T</t>
  </si>
  <si>
    <t>R,T</t>
  </si>
  <si>
    <t>P,I</t>
  </si>
  <si>
    <t>CT,T</t>
  </si>
  <si>
    <t>P,R,T</t>
  </si>
  <si>
    <t>P,R</t>
  </si>
  <si>
    <t>CT,R</t>
  </si>
  <si>
    <t>A,P,T</t>
  </si>
  <si>
    <t>A,R,T</t>
  </si>
  <si>
    <t>CT,R,T</t>
  </si>
  <si>
    <t>CT,P,T</t>
  </si>
  <si>
    <t>A,R</t>
  </si>
  <si>
    <t>A,P</t>
  </si>
  <si>
    <t>P,T</t>
  </si>
  <si>
    <t>RR Stn &amp; Airfield</t>
  </si>
  <si>
    <t>City</t>
  </si>
  <si>
    <t>Dixmuide (W of)</t>
  </si>
  <si>
    <t>Mont St. Eloy (near); Targette (near)</t>
  </si>
  <si>
    <t>Ammo dump(s); Troop camps</t>
  </si>
  <si>
    <t>Unspecified KG</t>
  </si>
  <si>
    <t>Chalons; Matouges; Bouy</t>
  </si>
  <si>
    <t>RR installations; RR Stn; Ammo depot</t>
  </si>
  <si>
    <t>Unspecified KG. Strong enemy defenses (presumably AAA) at Chalons.</t>
  </si>
  <si>
    <t>Unspecified KG. Strong enemy defenses (presumably AAA) at Neuves Maisons.</t>
  </si>
  <si>
    <t>KGx</t>
  </si>
  <si>
    <t>Camp(s)</t>
  </si>
  <si>
    <t>Bombed from 50 meters height.  Can't tell if this was night of 4/5 or 5/6 June.</t>
  </si>
  <si>
    <t>Arras (NW and S of)</t>
  </si>
  <si>
    <t>Bomb wgt &gt; 5000 kg.  Can't tell if this was night of 4/5 or 5/6 June.</t>
  </si>
  <si>
    <t>Château-Tierry &amp; Fère-en-Tardenois</t>
  </si>
  <si>
    <t>Towns?</t>
  </si>
  <si>
    <t>Aisnes &amp; Vesle Rivers (between)</t>
  </si>
  <si>
    <t>"Targets"</t>
  </si>
  <si>
    <t>Can't tell if this was night of 4/5 or 5/6 June.</t>
  </si>
  <si>
    <t>Jarville; Malzéville</t>
  </si>
  <si>
    <t>Industrial installations; Airfield</t>
  </si>
  <si>
    <t>I,A</t>
  </si>
  <si>
    <t>Can't tell if this was night of 4/5 or 5/6 June. Raids from 2230 - 0315. Searchlight(s) strafed at airfield.</t>
  </si>
  <si>
    <t>Sheerness, England</t>
  </si>
  <si>
    <t>"Military Harbor"</t>
  </si>
  <si>
    <t>P</t>
  </si>
  <si>
    <t>2 large explosions seen. 1 plane did not return.</t>
  </si>
  <si>
    <t>FAA 282</t>
  </si>
  <si>
    <t>Chaux-les-Port</t>
  </si>
  <si>
    <t>Military Transport Train</t>
  </si>
  <si>
    <t>Near Belfort. Bombs detached 12 cars; also MGed rail cars. Plane T.O. @ 0430. Bombing altitude 400-200 meters. Dropped 6x12.5 kg bombs.</t>
  </si>
  <si>
    <t>St. Pol; Adinkerke</t>
  </si>
  <si>
    <t>Airfield; RR Stn</t>
  </si>
  <si>
    <t>Fire seen in Adinkerke</t>
  </si>
  <si>
    <t>Armentières (W of) &amp; Arras (near)</t>
  </si>
  <si>
    <t>Troop camps</t>
  </si>
  <si>
    <t>Soissons &amp; 7.Armee front</t>
  </si>
  <si>
    <t>City? &amp; Military Installations</t>
  </si>
  <si>
    <t>RR Stn &amp; Town</t>
  </si>
  <si>
    <t>Can’t tell if night raids were 9/10 or 10/11 June.</t>
  </si>
  <si>
    <t>Breuil &amp; Courlandon</t>
  </si>
  <si>
    <t>French Camps</t>
  </si>
  <si>
    <t>London</t>
  </si>
  <si>
    <t>City ("fortified city")</t>
  </si>
  <si>
    <t>1 EA shot down in flames.  All bombers RTB undamaged. ALL DETAILS MATCH BRITISH RECORDS!</t>
  </si>
  <si>
    <t>Nidze Planina</t>
  </si>
  <si>
    <t>N.P. is S of Dobrovolje (opposite 11. Armee). Reliable source reported King Peter of Serbia was there &amp; many officers in his entourage were killed.</t>
  </si>
  <si>
    <t>Fère-en-Tardenois &amp; Villeneuve (W of)</t>
  </si>
  <si>
    <t>Ammo supply RR Stn</t>
  </si>
  <si>
    <t>Hits observed.</t>
  </si>
  <si>
    <t>Schlok</t>
  </si>
  <si>
    <t>Poperinghe-West</t>
  </si>
  <si>
    <t>Bourg &amp; Comin (S of)</t>
  </si>
  <si>
    <t>Aisne River Bridge</t>
  </si>
  <si>
    <t>Airfield; Troop Camps</t>
  </si>
  <si>
    <t>Flavy le Martel; Montescourt, Tussen, Soissons (near)</t>
  </si>
  <si>
    <t>Aisne &amp; Vesle valleys (between)</t>
  </si>
  <si>
    <t>Quarters</t>
  </si>
  <si>
    <t>At Roumain, ammo &amp; "pyrotechnic device" depots exploded.</t>
  </si>
  <si>
    <t>Chauny &amp; surroundings</t>
  </si>
  <si>
    <t>Bouvencourt to Fismes</t>
  </si>
  <si>
    <t>Enemy Quarters &amp; Camps</t>
  </si>
  <si>
    <t>"Successful". 1 crew lit the target from 500m with parachute flare cartridges.</t>
  </si>
  <si>
    <t>Soissons &amp; area between Aisne &amp; Vesle valleys</t>
  </si>
  <si>
    <t>Halbgeschwader 2</t>
  </si>
  <si>
    <t>Neuves Maisons &amp; Pompey</t>
  </si>
  <si>
    <t>Halbgeschwader Metz</t>
  </si>
  <si>
    <t>Neuves Masions</t>
  </si>
  <si>
    <t>Ypern (S of)</t>
  </si>
  <si>
    <t>Opposite Gruppe Lille and Arras</t>
  </si>
  <si>
    <t>Villages &amp; Columns</t>
  </si>
  <si>
    <t>4. Armee front</t>
  </si>
  <si>
    <t>Military Installations</t>
  </si>
  <si>
    <t>Troop Camps</t>
  </si>
  <si>
    <t>10. Armee front</t>
  </si>
  <si>
    <t>Troop camps &amp; RR installations</t>
  </si>
  <si>
    <t>Hits seen.</t>
  </si>
  <si>
    <t>Kemmel (N of)</t>
  </si>
  <si>
    <t>Villages (Orte) &amp; Airfields</t>
  </si>
  <si>
    <t>Original says "Orte" (places) but Hayzlett &amp; Kilduff translate as "villages"</t>
  </si>
  <si>
    <t>Gruppe Vailly Front</t>
  </si>
  <si>
    <t>Enemy Villages (Ortschaften)</t>
  </si>
  <si>
    <t>Cegel (near)</t>
  </si>
  <si>
    <t>Cegel is 20 km E of Monastir</t>
  </si>
  <si>
    <t>Stavros</t>
  </si>
  <si>
    <t>Port Installations</t>
  </si>
  <si>
    <t>"Successfully" bombed.</t>
  </si>
  <si>
    <t>Cerny (S of)</t>
  </si>
  <si>
    <t>Fismes (near), Bazoches, Mont Notre Dame</t>
  </si>
  <si>
    <t>Locations (Orte)</t>
  </si>
  <si>
    <t>One hit by a 100 kg bomb observed on hut camps at Mont Notre Dame.</t>
  </si>
  <si>
    <t>KG2, KG4</t>
  </si>
  <si>
    <t>Royère Farm on 7. Armee front</t>
  </si>
  <si>
    <t>Troops in Trenches</t>
  </si>
  <si>
    <t>Also fired 2350 MG rounds - attacked as low as 100 meters altitude.</t>
  </si>
  <si>
    <t>Chauny &amp; Tergnier</t>
  </si>
  <si>
    <t>Flavy-le-Martel</t>
  </si>
  <si>
    <t>"throughout the day" (tagsüber)</t>
  </si>
  <si>
    <t>"during the day" (tagsüber)</t>
  </si>
  <si>
    <t>Poperinghe (near)</t>
  </si>
  <si>
    <t>Bouvencourt</t>
  </si>
  <si>
    <t>Bailleul (near)</t>
  </si>
  <si>
    <t>3 fires observed.</t>
  </si>
  <si>
    <t>Filain (S of)</t>
  </si>
  <si>
    <t>Area Pontavert - Cormissy - Vantelay (7. &amp; 1. Armee fronts)</t>
  </si>
  <si>
    <t>Reported 6/26. Raids were night of 25/26 June 1917, 9PM to after midnight, including MG strafing. Saw fires &amp; explosions in Bouvencourt, near Bourg &amp; in woods E of Vassogne.</t>
  </si>
  <si>
    <t>Braisne to Pontavert (between)</t>
  </si>
  <si>
    <t>Specified daytime. Attacks in support of fighting at Hurtebise-Farm (Ferme).</t>
  </si>
  <si>
    <t>(Naval)</t>
  </si>
  <si>
    <t>Air Stn &amp; Pier</t>
  </si>
  <si>
    <t>2 German naval T planes bombed Arensburg night of 9/10 June - hangars &amp; sheds totally destroyed, putting Russian air stn out of action for foreseeable future. Each bomb weighed 58kg.</t>
  </si>
  <si>
    <t>Runö Island in Bay of Riga</t>
  </si>
  <si>
    <t>Wireless Stn</t>
  </si>
  <si>
    <t>W/T stn bombed 2 days in a row. On 15JUN1917, 2 German planes landed on the island (protected by 4 others) and completed the destruction with explosive charges. All planes RTB safely.</t>
  </si>
  <si>
    <t>Chalons, Epernay, Vitry, Chateau-Thierry</t>
  </si>
  <si>
    <t>Night of 3/4 June.</t>
  </si>
  <si>
    <t>Night of 4/5 June. ~10 killed at Ch.T. At Epernay-La Villa-Magenta 3 killed; 1 man wounded.</t>
  </si>
  <si>
    <t>Calais</t>
  </si>
  <si>
    <t>Night of 7/8 June.  Serious property damage reported.</t>
  </si>
  <si>
    <t>Duxmuide (W of); Furnes, Poperinghe, Bailleul</t>
  </si>
  <si>
    <t>Camps; Military Installations</t>
  </si>
  <si>
    <t>Aire &amp; Isbergues (near)</t>
  </si>
  <si>
    <t>Ammo Depot</t>
  </si>
  <si>
    <t>KG1 ?</t>
  </si>
  <si>
    <t>Ville au Bois</t>
  </si>
  <si>
    <t>Village?</t>
  </si>
  <si>
    <t>Dunkirk &amp; Furnes</t>
  </si>
  <si>
    <t>Shipyard Installations</t>
  </si>
  <si>
    <t>Hamhoek</t>
  </si>
  <si>
    <t>Tergnier</t>
  </si>
  <si>
    <t>Factories</t>
  </si>
  <si>
    <t>Gruppe Lisse &amp; Aisne Valley (between)</t>
  </si>
  <si>
    <t>Also strafed trenches.</t>
  </si>
  <si>
    <t>Artillery batteries</t>
  </si>
  <si>
    <t>Wolmar</t>
  </si>
  <si>
    <t>Rfa 500</t>
  </si>
  <si>
    <t>City or Town</t>
  </si>
  <si>
    <t>Wolmar is the rail line from Riga to Petersburg. 1 R-plane on 4 hour flight. Good explosions &amp; fire seen. Haddow &amp; Grosz state it was Staaken R.IV 12/15 of Rfa 500 on a night raid (p.19) from Alt-Auz.</t>
  </si>
  <si>
    <t>Raid in retaliation for Russian air attack. Dropped bombs "with good success" "auf Schlok". Haddow &amp; Grosz state it was a night raid of Rfa 500 from Alt-Auz &amp; that it was the only raid of DFW R.I (p.19).</t>
  </si>
  <si>
    <t>Troop camps &amp; villages</t>
  </si>
  <si>
    <t>Also strafed.</t>
  </si>
  <si>
    <t>Aire</t>
  </si>
  <si>
    <t>Four secondary explosions; fire still seen next morning.</t>
  </si>
  <si>
    <t>RR Stns; Rest billets</t>
  </si>
  <si>
    <t>Chauny &amp; Terguier; Gruppe Liesse (opposite)</t>
  </si>
  <si>
    <t>Craonne (near)</t>
  </si>
  <si>
    <t>Forthem (near)</t>
  </si>
  <si>
    <t>Ammo dump</t>
  </si>
  <si>
    <t>Large fires seen.</t>
  </si>
  <si>
    <t>Adinkerke</t>
  </si>
  <si>
    <t>Dunkirk (NE of)</t>
  </si>
  <si>
    <t>Wulverghem (S of)</t>
  </si>
  <si>
    <t>Hits made on hangars.</t>
  </si>
  <si>
    <t>Craonne (S of)</t>
  </si>
  <si>
    <t>Forest camps &amp; Reserve Positions</t>
  </si>
  <si>
    <t>Courlandon &amp; Jonchery (near)</t>
  </si>
  <si>
    <t>Large camps</t>
  </si>
  <si>
    <t>Pontavert (near)</t>
  </si>
  <si>
    <t>Ammo warehouses</t>
  </si>
  <si>
    <t>Industrial installations</t>
  </si>
  <si>
    <t>Hits &amp; explosions with a greenish fiery glow observed. Enemy defense fierce, using incendiary rounds for the 1st time. One bomber unsuccessfully attacked by a night fighter.</t>
  </si>
  <si>
    <t>Night raid mentioned before two day raids on the Champagne front.</t>
  </si>
  <si>
    <t>Champagne Front.</t>
  </si>
  <si>
    <t>Courlandon,Romain,Vantelay,Gouzencourt; Bouffigereux; Vesle Valley</t>
  </si>
  <si>
    <t>Towns?; Artillery installations; Troop Camps</t>
  </si>
  <si>
    <t>Also strafed w/ 1500 rounds of MG fire. Bomb hits &amp; long-burning fires seen.</t>
  </si>
  <si>
    <t>Braisne, Soissons, Palesne &amp; other places on 7. Armee Front</t>
  </si>
  <si>
    <t>Villages, Ammo depots, Airfield</t>
  </si>
  <si>
    <t>A,CT,T</t>
  </si>
  <si>
    <t>20 crewmen in 37 sorties. Large explosions in Braisne, fires in Soissons; hits among planes at Palesne airfield.</t>
  </si>
  <si>
    <t xml:space="preserve">Aire &amp; Bailleul; Isbergues </t>
  </si>
  <si>
    <t>I,R,T</t>
  </si>
  <si>
    <t>Direct hits caused fires in Bailleul &amp; Isbergues blast furnace.</t>
  </si>
  <si>
    <t>Ammo Depots; RR Stn &amp; Blast Furnace</t>
  </si>
  <si>
    <t>RR Stn &amp; Military Installations</t>
  </si>
  <si>
    <t>Concevreux to Courlandon (between)</t>
  </si>
  <si>
    <t>Billets &amp; Camps</t>
  </si>
  <si>
    <t>Rilly la Montagne</t>
  </si>
  <si>
    <t>Craonne to Reims (between)</t>
  </si>
  <si>
    <t>Batteries &amp; Forest Camps</t>
  </si>
  <si>
    <t>Epernay-Fismes &amp; Epernay-Reims</t>
  </si>
  <si>
    <t>Art'y batteries, searchlights, troop columns</t>
  </si>
  <si>
    <t>STRAFED ONLY - 5560 MG rounds on tactical targets</t>
  </si>
  <si>
    <t>Explosions &amp; fires in and around Epernay. Many hits on targets.</t>
  </si>
  <si>
    <t>Many hits on targets.</t>
  </si>
  <si>
    <t>Frouard</t>
  </si>
  <si>
    <t>Industrial establishments</t>
  </si>
  <si>
    <t>London, England</t>
  </si>
  <si>
    <t>Margate, England</t>
  </si>
  <si>
    <t>Port</t>
  </si>
  <si>
    <t>Fredette lists 22 Gothas attacking England and dropping 4475 kg, missing the one plane that dropped 200 kg on Margate -- if this is accurate.</t>
  </si>
  <si>
    <t>Effective results. 1 enemy plane shot down over London. 1 Gotha missing; 1 burned on landing, killing 2 of the 3 crew. (Fredette lists 22 Gothas attacking England and dropping 4475 kg, missing the one plane that dropped 200 kg on Margate -- if this is accurate.)</t>
  </si>
  <si>
    <t>Aisne &amp; Vesle rivers (between)</t>
  </si>
  <si>
    <t>Fl.-Abt. 37</t>
  </si>
  <si>
    <t>Babit Lake</t>
  </si>
  <si>
    <t>Attack made in 2 flights [I believe total was 5 sorties, not 10] - made in retaliation for Russian bombing (NFI)</t>
  </si>
  <si>
    <t>Chauny; Soissons (N of)</t>
  </si>
  <si>
    <t>City &amp; RR Stn; Villages</t>
  </si>
  <si>
    <t>CT, R</t>
  </si>
  <si>
    <t>Zerel on Oesel Island</t>
  </si>
  <si>
    <t>Coastal batteries, Ammo depots, Barracks</t>
  </si>
  <si>
    <t>Rfa500 (R.12)</t>
  </si>
  <si>
    <t>Flight of 380 km round trip. Powerful explosions &amp; fires seen. [Some data from Haddow &amp; Grosz - time, sqn. An Albatros C.VII accompanied the R.12 &amp; attacked AAA positions. pp.18-19]</t>
  </si>
  <si>
    <t>Flavy-le-Martel; Ham (S of)</t>
  </si>
  <si>
    <t>Village?; Hut camps</t>
  </si>
  <si>
    <t>Between the coast &amp; Lombardsijde-Oostduinkerke</t>
  </si>
  <si>
    <t>Enemy forces during German assault</t>
  </si>
  <si>
    <t>Attacked betw. 2000 &amp; 2100 hours. Large ammo depot exploded on eastern edge of Oostduinkerke. 4 planes strafed ahead of attacking infantry (3100 rounds) down to 20 meters. Op was successful.</t>
  </si>
  <si>
    <t>Dropped bombs from low height. Explosion &amp; large fire seen.</t>
  </si>
  <si>
    <t>2. Armee south flanks (in front of)</t>
  </si>
  <si>
    <t>Fismes, Bazoches; middle Vesle valley</t>
  </si>
  <si>
    <t>Towns?; Ammo depots</t>
  </si>
  <si>
    <t>Bailleul; Chauny &amp; Tergnier (region); 1. Armee left wing</t>
  </si>
  <si>
    <t>RR stn; RR installions &amp; hut camps; Hut camps</t>
  </si>
  <si>
    <t>Also strafed targets.</t>
  </si>
  <si>
    <t>Fismes &amp; Bazoches</t>
  </si>
  <si>
    <t>Steenberg</t>
  </si>
  <si>
    <t>Bevern</t>
  </si>
  <si>
    <t>18 good hits and fire seen.</t>
  </si>
  <si>
    <t>East Dunkirk, Hondschoote, Poperinghe</t>
  </si>
  <si>
    <t>Flavy-le-Martel &amp; Aisne Valley (near)</t>
  </si>
  <si>
    <t>Bazoches; Fismes; Mont Notre Dame</t>
  </si>
  <si>
    <t>Ammo depot; Hut camps; Village?</t>
  </si>
  <si>
    <t>Dombasle</t>
  </si>
  <si>
    <t>Due to heavy mist, only 3 planes reached target.</t>
  </si>
  <si>
    <t>Chose secondary targets; heavy tracer AA fire.</t>
  </si>
  <si>
    <t>Neuvesmaisons</t>
  </si>
  <si>
    <t>Dieulouard</t>
  </si>
  <si>
    <t>Adinkerke; Bray-Dunes</t>
  </si>
  <si>
    <t>RR Stn; Town?</t>
  </si>
  <si>
    <t>Hazebrouck</t>
  </si>
  <si>
    <t>5 large explosions</t>
  </si>
  <si>
    <t>Arras</t>
  </si>
  <si>
    <t>Jussy (near); Gruppe Sissone front</t>
  </si>
  <si>
    <t>"Places", Artillery Positions</t>
  </si>
  <si>
    <t>"several hundred" kg of bombs</t>
  </si>
  <si>
    <t>Mourmelon le Grand (near), Livry, Louvercy, Bouy (1. Armee front)</t>
  </si>
  <si>
    <t>1 fire each in Louvercy &amp; Bouy</t>
  </si>
  <si>
    <t>Bombs included 6 100kg "mines" (?)</t>
  </si>
  <si>
    <t>Villages; support trenches &amp; ravines</t>
  </si>
  <si>
    <t>Chauny &amp; Essigny (between); high plateau</t>
  </si>
  <si>
    <t>Fires seen. Factories in full operation.</t>
  </si>
  <si>
    <t>Fires seen. Factories at Pompey &amp; Frouard totally dark.</t>
  </si>
  <si>
    <t>RR Stn; Towns?</t>
  </si>
  <si>
    <t>Adinkerke; Furnes, OostKerke, Bailleul</t>
  </si>
  <si>
    <t>2 fires seen at Adinkerke</t>
  </si>
  <si>
    <t>Munitions Depot &amp; "Enemy" Villages</t>
  </si>
  <si>
    <t>Even tho it says "enemy villages", I think it's probably tactical bombing against army positions in those villages rather than attacks on civilians.  --SCS</t>
  </si>
  <si>
    <t>Bazoches; Gruppe Liesse &amp; Sissone fronts</t>
  </si>
  <si>
    <t>Monasterczyska</t>
  </si>
  <si>
    <t>Attack in "morning hours" by 27 planes of the Südarmee. Numerous hits &amp; fires seen.</t>
  </si>
  <si>
    <t>20,21</t>
  </si>
  <si>
    <t>Repeated flights from 2300 - 0400. Fires &amp; explosions seen in factory. Next day, factories at Pompey &amp; Frouard were out of operation.  NACH. Report 21 confirmed in citation that attack was night of 6/7 July at altitude up to 500 meters. POW said factory shut down completely for 1½ days then gradually came back on line.</t>
  </si>
  <si>
    <t>Late Evening</t>
  </si>
  <si>
    <t>Winterberg (S of)</t>
  </si>
  <si>
    <t>Also strafed trenches there.</t>
  </si>
  <si>
    <t>Neuves-Maisons</t>
  </si>
  <si>
    <t>Fires seen. [Halb. 2 &amp; Halb. Metz are apparently the same thing. --SCS]</t>
  </si>
  <si>
    <t>Hits on Target.  [Halb. 2 &amp; Halb. Metz are apparently the same thing. --SCS]</t>
  </si>
  <si>
    <t>Strong fires seen.  [Halb. 2 &amp; Halb. Metz are apparently the same thing. --SCS]</t>
  </si>
  <si>
    <t>Halb. 2</t>
  </si>
  <si>
    <t>Barracks, RR Installations, Airfields; RR Installations; Camps; Trenches</t>
  </si>
  <si>
    <t>Ham; Tergnier - Ham; Leuilly &amp; Leury (N of Soissons); Gruppe Vailly Front</t>
  </si>
  <si>
    <t>Poperinghe &amp; Ypres; 4. Armee front</t>
  </si>
  <si>
    <t>Soissons (NW of)</t>
  </si>
  <si>
    <t>Places</t>
  </si>
  <si>
    <t>RR Stn, Airfield, Camp; Infantry Positions</t>
  </si>
  <si>
    <t>eastern Aisne Valley</t>
  </si>
  <si>
    <t>Gruppe Sissone front</t>
  </si>
  <si>
    <t>Villages &amp; firing batteries</t>
  </si>
  <si>
    <t>Industry establishments</t>
  </si>
  <si>
    <t>St. Ménehould</t>
  </si>
  <si>
    <t>Since this was part of the same sentence (separated by semicolons), I think it's safe to assume this was also a KG4 night raid.</t>
  </si>
  <si>
    <t>KG1 &amp; 4. Armee FA units</t>
  </si>
  <si>
    <t>Poperinghe, Bailleul, Dickebusch</t>
  </si>
  <si>
    <t>Braye &amp; Vailly</t>
  </si>
  <si>
    <t>Flavy-le-Martel, Montescourt; Annois (NW of)</t>
  </si>
  <si>
    <t>Airfield &amp; RR Stn; new Cantonments</t>
  </si>
  <si>
    <t>Aisne Valley (western)</t>
  </si>
  <si>
    <t>Beaurieux &amp; Pargnan</t>
  </si>
  <si>
    <t>Halb. 2 (Metz)</t>
  </si>
  <si>
    <t>Bouvaucourt &amp; Vantelay</t>
  </si>
  <si>
    <t>Ammo depots &amp; Hut Camps</t>
  </si>
  <si>
    <t>7. Armee front - Aisne Valley</t>
  </si>
  <si>
    <t>1. Armee Front - Prosnes (E of)</t>
  </si>
  <si>
    <t>Ham &amp; surroundings</t>
  </si>
  <si>
    <t>Aisne Valley</t>
  </si>
  <si>
    <t>Ammo depots &amp; Villages</t>
  </si>
  <si>
    <t>Nixeville, Blercourt, Dombasle, Souilly, Seroncourt</t>
  </si>
  <si>
    <t>Quarters, Ammo depots, RR Stns</t>
  </si>
  <si>
    <t>Hits &amp; fires seen.</t>
  </si>
  <si>
    <t>1. Armee front - on the Hochberg &amp; Keilberg (?)</t>
  </si>
  <si>
    <t>Enemy positions</t>
  </si>
  <si>
    <t>Armentières &amp; Aire RR stn (between)</t>
  </si>
  <si>
    <t>Artillery positions</t>
  </si>
  <si>
    <t>Nieuport &amp; East Dunkirk</t>
  </si>
  <si>
    <t>Jumigny, Geny, Oeuilly</t>
  </si>
  <si>
    <t>Vadelainecourt, Landrecourt, Belleray, St. Ménehould</t>
  </si>
  <si>
    <t>Camps &amp; RR Stns</t>
  </si>
  <si>
    <t>Toward Evening</t>
  </si>
  <si>
    <t>Clermont (3. Armee front)</t>
  </si>
  <si>
    <t>Planes Destroyed</t>
  </si>
  <si>
    <t>Planes Damaged</t>
  </si>
  <si>
    <t>KIA</t>
  </si>
  <si>
    <t>WIA</t>
  </si>
  <si>
    <t>Location(s)</t>
  </si>
  <si>
    <t>Ghistelles</t>
  </si>
  <si>
    <t>Neumünster (4. Armee)</t>
  </si>
  <si>
    <t>Dropped 15 bombs.</t>
  </si>
  <si>
    <t>Gontrode Airfield (near) &amp; Attigny</t>
  </si>
  <si>
    <t>4. Armee airfields (NFI)</t>
  </si>
  <si>
    <t>Some damage. Gray means can't tell if KG3 airfields were included.</t>
  </si>
  <si>
    <t>Flugplatz Ghistel</t>
  </si>
  <si>
    <t>Little damage.  I assume this is Ghistelles.</t>
  </si>
  <si>
    <t>Ghistelles &amp; Nieuwmunster airfields</t>
  </si>
  <si>
    <t>Source</t>
  </si>
  <si>
    <t>Fredette, 69</t>
  </si>
  <si>
    <t>Apparently British raid was night of 3/4 July.</t>
  </si>
  <si>
    <t>NdL</t>
  </si>
  <si>
    <t>RFC 101 &amp; 102 Sqns</t>
  </si>
  <si>
    <t>Gontrode aerodrome</t>
  </si>
  <si>
    <t>RFC Communiques, 180</t>
  </si>
  <si>
    <t>Night of 5/6 DEC 1917</t>
  </si>
  <si>
    <t>5 Naval</t>
  </si>
  <si>
    <t>Bartlett, 79</t>
  </si>
  <si>
    <t>St. Denis Westrem</t>
  </si>
  <si>
    <t>Bartlett, 83</t>
  </si>
  <si>
    <t>3 hits on hangars &amp; 2 among groups of Gothas</t>
  </si>
  <si>
    <t>Houttave</t>
  </si>
  <si>
    <t>Bartlett, 84</t>
  </si>
  <si>
    <t>No direct hits seen.</t>
  </si>
  <si>
    <t>11 bombers. Hits on hangar &amp; among cluster of Gothas and prob. a Giant.</t>
  </si>
  <si>
    <t>? Naval</t>
  </si>
  <si>
    <t>Bartlett, 86</t>
  </si>
  <si>
    <t>Raid by HPs of u/k sqn. Bartlett reported they had burned a large hangar.</t>
  </si>
  <si>
    <t>7 bombers. Hits on hangars and a Gotha.</t>
  </si>
  <si>
    <t>7 bombers. Hits on hangars and Gothas.</t>
  </si>
  <si>
    <t>Bartlett, 91</t>
  </si>
  <si>
    <t>Houttave (MAYBE)</t>
  </si>
  <si>
    <t>Raid to hit 2 aerodromes, one of which was Houttave.  NOT CLEAR FROM TEXT IF THEY EVER GOT THERE.</t>
  </si>
  <si>
    <t>Bartlett, 65</t>
  </si>
  <si>
    <t>T.O. @ 4:30, presumably PM. 3 bombers.  2 hangers hit.</t>
  </si>
  <si>
    <t>3 DH4s.</t>
  </si>
  <si>
    <t>Bartlett, 56</t>
  </si>
  <si>
    <t>3 DH4s. At least 1 hangar hit.  Claims that RNAS has destroyed 8 of 18 Gothas that attacked England yesterday.</t>
  </si>
  <si>
    <t>Bartlett, 73</t>
  </si>
  <si>
    <t>5 bombers.  1 hangar burned.  HOUTAVE &amp; NIEUMINSTER ARE VERY CLOSE TO EACH OTHER.</t>
  </si>
  <si>
    <t>Bartlett, 99</t>
  </si>
  <si>
    <t>8 bombers. Bombs fell 50 yards from line of hangars.</t>
  </si>
  <si>
    <t>Bartlett, 119</t>
  </si>
  <si>
    <t>6 bombers. T.O. 11:30. Bombs fell near hangars; 1 crewman claimed direct hit.</t>
  </si>
  <si>
    <t>Bartlett, 52</t>
  </si>
  <si>
    <t>Bartlett, 54</t>
  </si>
  <si>
    <t>6 1½ Strutters. Bombed @ 0250 on 3/4 June 1917.</t>
  </si>
  <si>
    <t>Bartlett, 58</t>
  </si>
  <si>
    <t>4 DH4s.</t>
  </si>
  <si>
    <t>Bartlett says 4 Shorts landed at his field prior to a raid that night at Houttave aerodrome. DON'T KNOW IF IT ACTUALLY HAPPENED.</t>
  </si>
  <si>
    <t>Bartlett, 59</t>
  </si>
  <si>
    <t>Bombs seen hitting hangar &amp; starting fire.</t>
  </si>
  <si>
    <t>5 Naval was flying DHs at this time - presumably 4s.</t>
  </si>
  <si>
    <t>RFC 55,100,101 Sqns</t>
  </si>
  <si>
    <t>Gontrode</t>
  </si>
  <si>
    <t>Kilduff OTF 23/1 p.52</t>
  </si>
  <si>
    <t>Gontrode &amp; Armee-Flugpark 4</t>
  </si>
  <si>
    <t>Assembly shed destroyed at Armee-Flugpark 4; 1 plane destroyed at Gontrode.</t>
  </si>
  <si>
    <t>One BG3 airfield (NFI)</t>
  </si>
  <si>
    <t>1 plane lightly damaged.</t>
  </si>
  <si>
    <t>100 Sqn RFC</t>
  </si>
  <si>
    <t>BritBomb.xls</t>
  </si>
  <si>
    <t>3659 lbs of bombs dropped by 12 FE2s</t>
  </si>
  <si>
    <t>RFC Communiques, 123</t>
  </si>
  <si>
    <t>Date uncertain - "at about the same time", referring to 5/6 June, says there was considerable damage at St. Denis Westrem by an unnamed squadron (perhaps 100 Sqn). This may be referring to RNAS attacks on 6/4 or 6/6 or another raid altogether. THIS ACCOUNT DEMONSTRATES THAT THE RFC COMMUNIQUES CAN'T BE TREATED AS A COMPREHENSIVE SOURCE OF BOMBING ACTIVITY!</t>
  </si>
  <si>
    <t>Gontrode Airfield</t>
  </si>
  <si>
    <t>RFC (NFI)</t>
  </si>
  <si>
    <t>RFC Communiques, 143</t>
  </si>
  <si>
    <t>BritBomb.xls &amp; RFC Communiques, 145</t>
  </si>
  <si>
    <t>101 Sqn RFC</t>
  </si>
  <si>
    <t>Gontrode Airship Shed</t>
  </si>
  <si>
    <t>RFC Communiques, 146</t>
  </si>
  <si>
    <t>Dropped 12 bombs totaling 1172 lbs.</t>
  </si>
  <si>
    <t>55 Sqn RFC</t>
  </si>
  <si>
    <t>Dropped 2183 lbs of bombs: 12x112, 32x20, 199x1. Direct hits on planes in front of sheds; fire started near large shed.</t>
  </si>
  <si>
    <t>RFC Communiques, 162</t>
  </si>
  <si>
    <t>Raid night of 27/28 October was probably by 101 or 102 Sqn, RFC.</t>
  </si>
  <si>
    <t>102 Sqn RFC</t>
  </si>
  <si>
    <t>RFC Communiques, 164</t>
  </si>
  <si>
    <t>102 Sqn apparently usually did night raids, but whether this happened night of 31 OCT/1 NOV or daytime on 1 NOV is unclear.</t>
  </si>
  <si>
    <t>27 Sqn RFC</t>
  </si>
  <si>
    <t>1 of 4 Martinsyde pilots succeeded in bombing the aerodrome.</t>
  </si>
  <si>
    <t>RFC Communiques, 165</t>
  </si>
  <si>
    <t>101 &amp; 102 Sqns RFC</t>
  </si>
  <si>
    <t>Gontrode &amp; St. Denis Westrem airfields</t>
  </si>
  <si>
    <t>RFC Communiques, 167</t>
  </si>
  <si>
    <t>RFC Communiques, 194</t>
  </si>
  <si>
    <t>Gontrode, Maria Aalter, Scheldewendeke</t>
  </si>
  <si>
    <t>Night of 3/4 JAN 1918 - 1st known attack on these airfields</t>
  </si>
  <si>
    <t>RFC Communiques, 208</t>
  </si>
  <si>
    <t>List of Bomber Types flown by these Squadrons</t>
  </si>
  <si>
    <t>5 Naval / 205</t>
  </si>
  <si>
    <t>DH4</t>
  </si>
  <si>
    <t>100 Sqn</t>
  </si>
  <si>
    <t>FE2b night bombers</t>
  </si>
  <si>
    <t>101 Sqn</t>
  </si>
  <si>
    <t>55 Sqn</t>
  </si>
  <si>
    <t>102 Sqn</t>
  </si>
  <si>
    <t>27 Sqn</t>
  </si>
  <si>
    <t>Gontrode, St.Denis Westrem</t>
  </si>
  <si>
    <t>Martinsyde day bombers - started transitioning to DH4s in NOV 1917 &amp; then to DH9s in June 1918</t>
  </si>
  <si>
    <t>RFC Sqn(s) bombing was 1 or more of: 18, 55, 57, 100, or 101 Sqns</t>
  </si>
  <si>
    <t>Ypres (W and S of)</t>
  </si>
  <si>
    <t>Camps &amp; positions</t>
  </si>
  <si>
    <t>Villages (?) &amp; positions</t>
  </si>
  <si>
    <t>Paris (northern section)</t>
  </si>
  <si>
    <t>Military Installations &amp; RR Stns</t>
  </si>
  <si>
    <t>Good hits seen.</t>
  </si>
  <si>
    <t>Paris</t>
  </si>
  <si>
    <t>Places &amp; rail installations</t>
  </si>
  <si>
    <t>(Presumably) industrial targets</t>
  </si>
  <si>
    <t>Actual target type not specified - assuming the same as usual.</t>
  </si>
  <si>
    <t>Several explosions observed.</t>
  </si>
  <si>
    <t>Nieuport (W of)</t>
  </si>
  <si>
    <t>Artillery positions &amp; Ammo depots</t>
  </si>
  <si>
    <t>Oustkerke,Dunkirk,Calais,Nieuport,Poperinge</t>
  </si>
  <si>
    <t>Not specified</t>
  </si>
  <si>
    <t>Target types of ports and tactical objectives are an assumption based on locations &amp; earlier raids.  Original spelling of 1st target is Outkerke; am using Hayzlett/Kilduff spelling of Oustkerke.</t>
  </si>
  <si>
    <t>Ypres (SW of)</t>
  </si>
  <si>
    <t>Battery "nest"</t>
  </si>
  <si>
    <t>Bombed from low height.</t>
  </si>
  <si>
    <t>7. Armee Front</t>
  </si>
  <si>
    <t xml:space="preserve">2 ammo dumps exploded in Beaurieux. </t>
  </si>
  <si>
    <t>Multiple sorties 2200 - 0500 hours in support of battle at Winterberg. Citation by von Hoeppner confirms this attack was night of 22/23 July.   One 2-person crew of KG4 cited on 7/25 for flying 5 sorties in a recent night, probably this one.</t>
  </si>
  <si>
    <t>Jarville</t>
  </si>
  <si>
    <t>Report 23 says raid was 20/21 July.  Hits seen in factories (only target mentioned). Neuve-Maison &amp; Pompey were lit; Frouard in total darkness.  HALBGESWADER 2/METZ WAS RAIDING THESE TARGETS THIS WEEK.  Raids from 500-1000 meters altitude.</t>
  </si>
  <si>
    <t>From summary in Report 23. It appears that this raid and the Dombasle raid were combined in the original report #22.  Raids from 500-1000 meters altitude.</t>
  </si>
  <si>
    <t>Raid was night of 23/24 July.  Report 23 corrected and expanded on some info that was in Report 22.  Raids from 500-1000 meters altitude.</t>
  </si>
  <si>
    <t>Raid was night of 24/25 July.  Report 23 corrected and expanded on some info that was in Report 22. Some hits observed.  Raids from 500-1000 meters altitude.</t>
  </si>
  <si>
    <t>FA 22</t>
  </si>
  <si>
    <t>Punk (NW of Kekkau)</t>
  </si>
  <si>
    <t>Troop Camp</t>
  </si>
  <si>
    <t>Night of 18/19 July. 6 planes in reprisal for Russian bombing raids under personal leadership of squadron leader, Rittmeister Prince Friedrich Sigismund of Prussia.  [WHICH, NO DOUBT, IS WHY IT'S BEING MENTIONED AT ALL.]  Good results observed.</t>
  </si>
  <si>
    <t>Armeeflugpark 4 near Ghent</t>
  </si>
  <si>
    <t>KG3 Airfields</t>
  </si>
  <si>
    <t>NdL 32.02</t>
  </si>
  <si>
    <t>Afternoon &amp; Evening</t>
  </si>
  <si>
    <t>KG3 &amp; Rfa 501 Airfields</t>
  </si>
  <si>
    <t>NdL 32.03</t>
  </si>
  <si>
    <t>Strong attacks against multiple KG3 airfields.  NFI</t>
  </si>
  <si>
    <t>Kilduff OTF 23/1 p.73 (quoting NdL 32.03)</t>
  </si>
  <si>
    <t>Line: Merckem-Bixschote-Pilkem</t>
  </si>
  <si>
    <t>None</t>
  </si>
  <si>
    <t>Cratered Positions</t>
  </si>
  <si>
    <t>STRAFED forward-most positions from low height rather than dropping bombs.</t>
  </si>
  <si>
    <t>FA 30</t>
  </si>
  <si>
    <t>Thasos Island</t>
  </si>
  <si>
    <t>Ypres (S of)</t>
  </si>
  <si>
    <t>Artillery Positions</t>
  </si>
  <si>
    <t>RR Facilities &amp; Airfields</t>
  </si>
  <si>
    <t>Poperinghe (NE of)</t>
  </si>
  <si>
    <t>Camps &amp; RR Installations</t>
  </si>
  <si>
    <t>Ypres (S of) &amp; Armentières (N of)</t>
  </si>
  <si>
    <t>Ypres &amp; Poperinghe (between)</t>
  </si>
  <si>
    <t>Troop camps, Ammo depots, Art'y Positions</t>
  </si>
  <si>
    <t>Villers-Cotterêt</t>
  </si>
  <si>
    <t>Report 24.03 clarified that raid was night of 28/29 July and that attack was made by 4 bombers that couldn't get to Paris due to weather. All four planes returned safely.</t>
  </si>
  <si>
    <t>Report 24.03 clarified that raid was night of 28/29 July.  The plane (flown by Ltn. Felden &amp; Ltn. Fischer) returned safely.  I'M ASSUMING THEY WERE BOMBING PARIS CITY OR SUBURBS AND REALLY COULDN'T FIND "MILITARY INSTALLATIONS" AT NIGHT.  --SCS</t>
  </si>
  <si>
    <t>NdL 24.04 mentions photo-recce used during daylight bombing raids far beyond the 7. &amp; 2. Armee fronts where towns, barracks, &amp; ammo depots were bombed &amp; strafed. (OTF 32/2 p.122)</t>
  </si>
  <si>
    <t>Sentence structure may imply that this raid was also by KG1 but can't be certain.  Am ASSUMING that "villages" mean troops or billets rather than civilians.  NdL 24.04 mentions photo-recce used during daylight bombing raids far beyond the 7. &amp; 2. Armee fronts where towns, barracks, &amp; ammo depots were bombed &amp; strafed. (OTF 32/2 p.122)</t>
  </si>
  <si>
    <t>Report 24.03 clarified that raid was night of 27/28 July &amp; slightly corrected bomb wgt. Crews for the two planes were Oblt Köhl &amp; Uffz Spindler (AEG G.IV) and Ltns. Felden &amp; Fischer (Albatros C.V).  See NdL 24.04-24.05 for very detailed report.  I'M ASSUMING THEY WERE BOMBING PARIS CITY OR SUBURBS AND REALLY COULDN'T FIND "MILITARY INSTALLATIONS" AT NIGHT.  --SCS</t>
  </si>
  <si>
    <t>Kemmel; Estaires; Verdun</t>
  </si>
  <si>
    <t>Battery positions; Troop Camps; Barracks</t>
  </si>
  <si>
    <t>Ypres (NW &amp; E of)</t>
  </si>
  <si>
    <t>Battery "nests"</t>
  </si>
  <si>
    <t>Midday</t>
  </si>
  <si>
    <t>Brielen &amp; Ypres (near)</t>
  </si>
  <si>
    <t>Battery Groups</t>
  </si>
  <si>
    <t>Armentières &amp; Bailleul; Hazebrouck</t>
  </si>
  <si>
    <t>Towns?; RR Stn</t>
  </si>
  <si>
    <t>Several explosions in Bailleul; severe fire in Armentières; "good hits" on RR facilities</t>
  </si>
  <si>
    <t>Bombed &amp; stafed airfield on the night of 2/3 August in reprisal for bombing of FA30 advance detachment (Vorcommando) on 8/2. Destroyed 1 hanger, numerous explosions and long-burning fires observed.  (Original enemy attack destroyed 1 FA30 airplane.) FA30 is part of the 11. Armee on the Struma Front.  According to NdL 25.01, on 8/9 nine enemy planes dropped 21 bombs (w/o damage) on FA30 airfield again.</t>
  </si>
  <si>
    <t>Villages ?</t>
  </si>
  <si>
    <t>Aire; Isbergues</t>
  </si>
  <si>
    <t>Ammo Depot; Steel Works</t>
  </si>
  <si>
    <t>I,T</t>
  </si>
  <si>
    <t>2 large explosions in Aire; large fire in steelworks.</t>
  </si>
  <si>
    <t>Since 27 July only 2 blast furnaces working. Pompey works sometimes; Frouard is completely dark.</t>
  </si>
  <si>
    <t>Poperinghe &amp; Crombeke</t>
  </si>
  <si>
    <t>Villages?</t>
  </si>
  <si>
    <t>Hazebrouck; Terdeghem; Ypres (S of)</t>
  </si>
  <si>
    <t>RR Stn; English A.O.K. (HQ?); Battery Nests</t>
  </si>
  <si>
    <t>Bailleul (E of); Aizy &amp; Vailly (near)</t>
  </si>
  <si>
    <t>Ammo depot; Troop Camps</t>
  </si>
  <si>
    <t>The info in this entry may be additional info about the previous entry.</t>
  </si>
  <si>
    <t>Trenches, Villages, Battery positions</t>
  </si>
  <si>
    <t>Avocourt &amp; Douaumont (near)</t>
  </si>
  <si>
    <t>City; Barracks</t>
  </si>
  <si>
    <t>Good bombing resulsts seen.  Several severe air fights on return flight; 1 plane missing.</t>
  </si>
  <si>
    <t>Southend; Shoeburyness (UK)</t>
  </si>
  <si>
    <t>Ypres &amp; Elverdinghe</t>
  </si>
  <si>
    <t>Cities ?</t>
  </si>
  <si>
    <t>Verdun (S of)</t>
  </si>
  <si>
    <t>KG4 ?</t>
  </si>
  <si>
    <t>Elverdinghe</t>
  </si>
  <si>
    <t>Town ?</t>
  </si>
  <si>
    <t>Ypres</t>
  </si>
  <si>
    <t>City ?</t>
  </si>
  <si>
    <t>Infantry Camp</t>
  </si>
  <si>
    <t>Jle Zvezda (N of Korca)</t>
  </si>
  <si>
    <t>Ypres &amp; Elverdinghe (near)</t>
  </si>
  <si>
    <t>Battery nests</t>
  </si>
  <si>
    <t>Almost certainly KG4 since they had bombed there the day before &amp; the day after.</t>
  </si>
  <si>
    <t>Hierville (S of)</t>
  </si>
  <si>
    <t>Lens (W of)</t>
  </si>
  <si>
    <t>Under protection of Jagdgeschwader 1.  Schlactstaffel of KG1 was doing ground attack around the same time.</t>
  </si>
  <si>
    <t>Dickebusch &amp; Vlamertinghe (between)</t>
  </si>
  <si>
    <t>Camps &amp; Wagon parks</t>
  </si>
  <si>
    <t>A.A.B</t>
  </si>
  <si>
    <t>Sundgau</t>
  </si>
  <si>
    <t>RR Stns &amp; Villages</t>
  </si>
  <si>
    <t>KG1, KG4</t>
  </si>
  <si>
    <t>Ypres &amp; Zillebeke (near both)</t>
  </si>
  <si>
    <t>Schlachtstaffeln of both KG1 &amp; KG4 made these attacks, which included strafing.</t>
  </si>
  <si>
    <t>Poperinghe (E of); Ypres (S of)</t>
  </si>
  <si>
    <t>Airfields &amp; Camps; Battery Nests</t>
  </si>
  <si>
    <t>City and local Battery Nests</t>
  </si>
  <si>
    <t>Boesinghe &amp; Brielen (near both)</t>
  </si>
  <si>
    <t>Argonnen &amp; Fort Vaux (between)</t>
  </si>
  <si>
    <t>Reserves &amp; approach trenches</t>
  </si>
  <si>
    <t>MG strafing only.</t>
  </si>
  <si>
    <t>RR Stn &amp; Ammo depot(s)</t>
  </si>
  <si>
    <t>E. Dunkirk &amp; Wulpen (near)</t>
  </si>
  <si>
    <t>Rail installations &amp; Camps</t>
  </si>
  <si>
    <t>4.Armee Planes</t>
  </si>
  <si>
    <t>Nieuport</t>
  </si>
  <si>
    <t>Batteries</t>
  </si>
  <si>
    <t>Villages &amp; Battery Nests</t>
  </si>
  <si>
    <t>Landrecourt, Chatiillon, Bellrupt</t>
  </si>
  <si>
    <t>Industrial works</t>
  </si>
  <si>
    <t>Straszeele, Bailleul &amp; Poperinghe</t>
  </si>
  <si>
    <t>Strazeele</t>
  </si>
  <si>
    <t>Ammo depot &amp; RR Stn</t>
  </si>
  <si>
    <t>Battery Positions</t>
  </si>
  <si>
    <t>Many bomb hits seen on both city &amp; RR Stn.</t>
  </si>
  <si>
    <t>Huge explosion in ammo depot SW of Ypres.</t>
  </si>
  <si>
    <t>Ypres (near)</t>
  </si>
  <si>
    <t>Camps &amp; Artillery Positions</t>
  </si>
  <si>
    <t>Also fired 1800 MG rounds at occupied trenches &amp; artillery at Pilkin, Ypres, Boesinghe, Bixschoote.</t>
  </si>
  <si>
    <t>Blercourt, Montceville, Dombasle</t>
  </si>
  <si>
    <t>Severe fires &amp; explosions seen.</t>
  </si>
  <si>
    <t>Belfort; St. Dié; Montreux</t>
  </si>
  <si>
    <t>RR Stn; Town?; Hut Camps</t>
  </si>
  <si>
    <t>Saloniki</t>
  </si>
  <si>
    <t>Mole in Harbor</t>
  </si>
  <si>
    <t>Poperinghe; Isbergues</t>
  </si>
  <si>
    <t>RR Stn &amp; Town; Munitions Factory</t>
  </si>
  <si>
    <t>R,T,I</t>
  </si>
  <si>
    <t>Strong explosions &amp; large fires seen.</t>
  </si>
  <si>
    <t>Souilly, Lemmes, Vadelaincourt</t>
  </si>
  <si>
    <t>Camps &amp; Ammo depots</t>
  </si>
  <si>
    <t>Strong explosions &amp; fires.</t>
  </si>
  <si>
    <t>Aire &amp; Poperinghe</t>
  </si>
  <si>
    <t>Camps; Battery Nests</t>
  </si>
  <si>
    <t>Elverdinghe &amp; Dickebusch (near); Ypres &amp; Zillebeke (near)</t>
  </si>
  <si>
    <t>Also fired 1100 MG rounds.</t>
  </si>
  <si>
    <t>Enemy Camp</t>
  </si>
  <si>
    <t>Florina &amp; Vodena (near)</t>
  </si>
  <si>
    <t>OTF article mentioned 22 Sqn RFC moving and being near Isbergues, the site of the only blast furnace in northern France.  22 Sqn didn't like it there because the Germans kept coming over at night and bombing it!</t>
  </si>
  <si>
    <t>Ancemont</t>
  </si>
  <si>
    <t>Ypres (near); Furnes</t>
  </si>
  <si>
    <t>Batteries; RR Stn</t>
  </si>
  <si>
    <t>St. Omer</t>
  </si>
  <si>
    <t>Aire &amp; Bailleul</t>
  </si>
  <si>
    <t>RR installations, Ammo depots, Quarters</t>
  </si>
  <si>
    <t>Ammo depots &amp; Quarters</t>
  </si>
  <si>
    <t>In Dombasle &amp; Haudainville fires started and long-running explosions seen.  Also strafed firing batteries, searchlights, marching columns, and camps from low height.</t>
  </si>
  <si>
    <t>Not Specified</t>
  </si>
  <si>
    <t>Schlock &amp; Pager</t>
  </si>
  <si>
    <t>RR Facilities</t>
  </si>
  <si>
    <t>The observation report just above the bombing report mentioned lots of rail actiivity and facilities, including at Schlock, so I assume that was the objective of the bombing.</t>
  </si>
  <si>
    <t>Souilly, Souhesmes, Landrecourt</t>
  </si>
  <si>
    <t>Staff quarters &amp; Camps</t>
  </si>
  <si>
    <t>Bombed from low height; good hits seen.  On return flight, strafed marching column from 100 meters altitude.</t>
  </si>
  <si>
    <t>Tepavci</t>
  </si>
  <si>
    <t>Grn. Gorcia</t>
  </si>
  <si>
    <t>Bailleul;  Poperinghe &amp; Ypres (near)</t>
  </si>
  <si>
    <t>Town?; Camps</t>
  </si>
  <si>
    <t>11. Armee &amp; 1. Bulgarian Armee Front</t>
  </si>
  <si>
    <t>Language implies 11. Armee &amp; 1. Bulgarian Armee shared one front.  Strafed camps as well as bombing them.</t>
  </si>
  <si>
    <t>Fires seen.  1st MENTION OF KG1 ON THE WESTERN FRONT.</t>
  </si>
  <si>
    <t>Molodetschno (Molodeczno?)</t>
  </si>
  <si>
    <t>Russian press account mentioned this raid, cited in NdL 27.16, whick killed a Russian Generalleutnant Orotschinikow.</t>
  </si>
  <si>
    <t>Rfa 501</t>
  </si>
  <si>
    <t>POSSIBLE RAID. NdL 27.08 reported an R-Plane losing a propeller over Molodeczno on this date; force-landed in German trenches &amp; was destroyed by enemy artillery. Crew safe.</t>
  </si>
  <si>
    <t>Bukovo</t>
  </si>
  <si>
    <t>Town &amp; Camp N of it</t>
  </si>
  <si>
    <t>Also strafed these targets.</t>
  </si>
  <si>
    <t>Florina (11. Armee front)</t>
  </si>
  <si>
    <t>Fustani (S of) (1. Bulgarian Armee front)</t>
  </si>
  <si>
    <t>Bray-Dunes (SE of)</t>
  </si>
  <si>
    <t>Vlamertinghe</t>
  </si>
  <si>
    <t>Rail &amp; Port Facilities</t>
  </si>
  <si>
    <t>Long-burning fire seen at RR stn.</t>
  </si>
  <si>
    <t>Rail installations &amp; Airfield</t>
  </si>
  <si>
    <t>I,R</t>
  </si>
  <si>
    <t>Riga</t>
  </si>
  <si>
    <t>Baltic Wagon Factory &amp; Main RR Stn</t>
  </si>
  <si>
    <t>The factory is where Sikorsky IMs were made.  Is it actually in or near Riga?</t>
  </si>
  <si>
    <t>11. Armee front</t>
  </si>
  <si>
    <t>Trenches &amp; firing batteries</t>
  </si>
  <si>
    <t>Bombed &amp; stafed from low height. Report says our planes intervened in the battle.</t>
  </si>
  <si>
    <t>Attacked despite storms.</t>
  </si>
  <si>
    <t>8. Armee front</t>
  </si>
  <si>
    <t>Artillery Positions &amp; Troop retreats</t>
  </si>
  <si>
    <t>Port facilities</t>
  </si>
  <si>
    <t>Large fires &amp; explosions seen.</t>
  </si>
  <si>
    <t>Port?</t>
  </si>
  <si>
    <t>Ramsgate, England</t>
  </si>
  <si>
    <t>Chattam, England</t>
  </si>
  <si>
    <t>}   5 bombers for these 3 entries (4 reached England according to Cole &amp; Cheesman, p.322).</t>
  </si>
  <si>
    <t>Dover, England</t>
  </si>
  <si>
    <t>Souilly</t>
  </si>
  <si>
    <t>Dugny</t>
  </si>
  <si>
    <t>Bellerey</t>
  </si>
  <si>
    <t>Julvecourt</t>
  </si>
  <si>
    <t>Verdun (S &amp; W of); Bois de la Ville &amp; Thierville</t>
  </si>
  <si>
    <t>Villages; Forest Camps</t>
  </si>
  <si>
    <t>Battery Nests</t>
  </si>
  <si>
    <t>(Unspecified)</t>
  </si>
  <si>
    <t>Charny (?)</t>
  </si>
  <si>
    <t>}   For these 8 entries, 24 KG2 planes flew 50 sorties &amp; fired a total of  5657 MG rounds.</t>
  </si>
  <si>
    <t>}   For these 8 entries, 24 KG2 planes flew 50 sorties &amp; fired a total of  5657 MG rounds.  Large fire in Thierville camp.</t>
  </si>
  <si>
    <t>}   For these 8 entries, 24 KG2 planes flew 50 sorties &amp; fired a total of  5657 MG rounds.  Strong explosions in Charny.</t>
  </si>
  <si>
    <t>RR Stn &amp; Barracks</t>
  </si>
  <si>
    <t>RR Stn &amp; Camp(s)</t>
  </si>
  <si>
    <t>Russian Columns &amp; marching troops</t>
  </si>
  <si>
    <t>Marine-Seeflugstation Angernsee</t>
  </si>
  <si>
    <t>Troop transport steamers</t>
  </si>
  <si>
    <t>Sank with bombs three apparently-occupied troop transport steamers.</t>
  </si>
  <si>
    <t>eastern Baltic Sea</t>
  </si>
  <si>
    <t>Audruicq</t>
  </si>
  <si>
    <t>Muntions Depot</t>
  </si>
  <si>
    <t>RR Stn &amp; Port Facilities</t>
  </si>
  <si>
    <t>Landrecourt</t>
  </si>
  <si>
    <t>Dieue</t>
  </si>
  <si>
    <t>Bois de Recicourt</t>
  </si>
  <si>
    <t>Forest Camps</t>
  </si>
  <si>
    <t>Army HQ Quarters (?)</t>
  </si>
  <si>
    <t>Les Monthairons</t>
  </si>
  <si>
    <t>Blercourt</t>
  </si>
  <si>
    <t>Verdun to Clermont</t>
  </si>
  <si>
    <t>RR, Villages, Camps</t>
  </si>
  <si>
    <t>Battery Nests &amp; Direction Lights</t>
  </si>
  <si>
    <t>Pi Park (?) and Barracks</t>
  </si>
  <si>
    <t>}   9 targets bombed by 29 planes flying 56 sorties.  Also strafed with a total of 7700 MG rounds.</t>
  </si>
  <si>
    <t>}   9 targets bombed by 29 planes flying 56 sorties.  Also strafed with a total of 7700 MG rounds.  Large, sustained fire seen.</t>
  </si>
  <si>
    <t>}   9 targets bombed by 29 planes flying 56 sorties.  Also strafed with a total of 7700 MG rounds.  Explosion in camp near Verdun.  Fired at train from 10 meters height and caused it to stop.</t>
  </si>
  <si>
    <t>Malzéville; Art-sur-Meurthe &amp; Dombasle (Armee Abteilung A front)</t>
  </si>
  <si>
    <t>Airfield; Villages?</t>
  </si>
  <si>
    <t>Livonian Aa</t>
  </si>
  <si>
    <t>Retreating Columns</t>
  </si>
  <si>
    <t>Hinzenberg (8. Armee front)</t>
  </si>
  <si>
    <t>Town?  British GHQ?</t>
  </si>
  <si>
    <t>Fires &amp; explosions seen.  Issue 28.05 mentioned a recent, undated KG1 attack on British GHQ at St. Omer -- possibly referring to this this raid.</t>
  </si>
  <si>
    <t>FA 47</t>
  </si>
  <si>
    <t>Custyn RR Stn</t>
  </si>
  <si>
    <t>Train</t>
  </si>
  <si>
    <t>Forced train to stop with bombs.  Also strafed three other trains with MG fire.</t>
  </si>
  <si>
    <t>FA 27</t>
  </si>
  <si>
    <t>Dubno</t>
  </si>
  <si>
    <t>Altitude 300-400 meters.</t>
  </si>
  <si>
    <t>Demidowka</t>
  </si>
  <si>
    <t>Rail facilities</t>
  </si>
  <si>
    <t>300 meters altitude.</t>
  </si>
  <si>
    <t>FA 21</t>
  </si>
  <si>
    <t>Vinnitza</t>
  </si>
  <si>
    <t>Aircrew &amp; Troop Training Facility</t>
  </si>
  <si>
    <t>O</t>
  </si>
  <si>
    <t>520 km flight in DFW C.V; dropped bombs and took photos of rail network.</t>
  </si>
  <si>
    <t>Southend</t>
  </si>
  <si>
    <t>City &amp; Port</t>
  </si>
  <si>
    <t>CT,P</t>
  </si>
  <si>
    <t>Bombed night of 4/5 SEP1917; resulted in fires. C&amp;C p.324 say 9 Gothas attacked.</t>
  </si>
  <si>
    <t>Bombed night of 4/5 SEP1917.  C&amp;C p.324 say 9 Gothas attacked.</t>
  </si>
  <si>
    <t>Towns?; RR Stn; Camps</t>
  </si>
  <si>
    <t>St.Omer, Hazebrouck,Gravelines, Boulogne; Coulogne; Reminghelst &amp; Ouderdorn</t>
  </si>
  <si>
    <t>Numerous explosions &amp; fires seen.</t>
  </si>
  <si>
    <t>A,P,R</t>
  </si>
  <si>
    <t>Rail &amp; Port Facilities and Airfield</t>
  </si>
  <si>
    <t>Explosions &amp; severe fires seen.</t>
  </si>
  <si>
    <t>Poperinghe to Bailleul</t>
  </si>
  <si>
    <t>Ammo depots, Troop camps, RR Stns, Airfields</t>
  </si>
  <si>
    <t>Attacks made by planes of KG1's Abteilung and Schutzstaffeln.</t>
  </si>
  <si>
    <t>Fossen (??)</t>
  </si>
  <si>
    <t>Can't find "Fossen" in any German dictionary.</t>
  </si>
  <si>
    <t>6. Armee Front - near Béthune &amp; Bruay</t>
  </si>
  <si>
    <t>}  These 5 targets were bombed by 29 planes flying 40 sorties. Many good hits &amp; fires seen. Villages, airfields, trains, and searchlights also strafed with MG fire.</t>
  </si>
  <si>
    <t>Bar-le-Duc</t>
  </si>
  <si>
    <t>Révigny West</t>
  </si>
  <si>
    <t>Souhesmes</t>
  </si>
  <si>
    <t>Barracks &amp; Places</t>
  </si>
  <si>
    <t>Vadelainecourt</t>
  </si>
  <si>
    <t>Dombasle; Verdun (W of)</t>
  </si>
  <si>
    <t>RR Stn &amp; Barracks; Villages &amp; Forest Camps</t>
  </si>
  <si>
    <t>Lure</t>
  </si>
  <si>
    <t>Dammerkirch</t>
  </si>
  <si>
    <t>Altmünsterol</t>
  </si>
  <si>
    <t>Holeven and Cegel (near)</t>
  </si>
  <si>
    <t>Korica Basatz (?)</t>
  </si>
  <si>
    <t>Camps (?)</t>
  </si>
  <si>
    <t>RR &amp; Harbor Facilities</t>
  </si>
  <si>
    <t>Several fires &amp; explosions seen.</t>
  </si>
  <si>
    <t>Ypres - Poperinghe - Dickebusch</t>
  </si>
  <si>
    <t>Airfields &amp; Camps</t>
  </si>
  <si>
    <t>Révigny &amp; Bar-le-Duc; Rail Line Blercourt-Clermont-Autrecourt</t>
  </si>
  <si>
    <t>RR Stns; RR Jtns, Ammo depots, Hut Camps</t>
  </si>
  <si>
    <t>22 planes flew 29 sorties. Strong fires at Révigny RR Stn and Bar-le-Duc. Strafed marching columns, artillery &amp; searchlights with MG fire.</t>
  </si>
  <si>
    <t xml:space="preserve"> </t>
  </si>
  <si>
    <t>Night-bomber Airfield</t>
  </si>
  <si>
    <t>Wenden &amp; Ramozki</t>
  </si>
  <si>
    <t>No - 6/7 SEP 1917</t>
  </si>
  <si>
    <t>Elverdingen</t>
  </si>
  <si>
    <t>Dickebusch &amp; Elverdingen</t>
  </si>
  <si>
    <t>Many hits seen.</t>
  </si>
  <si>
    <t>Wenden (N of)</t>
  </si>
  <si>
    <t>Columns &amp; Transport Vehicles</t>
  </si>
  <si>
    <t>Attacked from low height with bombs &amp; MG fire.  The latter suggests probably daylight attacks.</t>
  </si>
  <si>
    <t>Steckmannshoff &amp; Silan</t>
  </si>
  <si>
    <t>near Zvezda SE of Maliksee, Holeven S of Monastir, Kapinjani 20km N of Vodena, near Tajladzik 30 km NW of Saloniki</t>
  </si>
  <si>
    <t>Steckmannshoff &amp; Silan; Bending (SE of)</t>
  </si>
  <si>
    <t>RR Stns; Troops</t>
  </si>
  <si>
    <t>Dickebusch &amp; Elverdingen; Ypres (near)</t>
  </si>
  <si>
    <t>Hut camps; Batteries</t>
  </si>
  <si>
    <t>RR Stn, Camps, Batteries</t>
  </si>
  <si>
    <t>Steckmannshoff</t>
  </si>
  <si>
    <t>Aisne River (N of)</t>
  </si>
  <si>
    <t>Troop camps, quarters, pioneerparks (engineer depots)</t>
  </si>
  <si>
    <t>"Behind Enemy Front" (presumably opposite 5. Armee)</t>
  </si>
  <si>
    <t>Artillery &amp; Hut Camps</t>
  </si>
  <si>
    <t>Also attacked with MG fire; many hits and fires seen on hut camps near Clermont.</t>
  </si>
  <si>
    <t>Armee Abteilung B front</t>
  </si>
  <si>
    <t>Nite of 10/11 SEP</t>
  </si>
  <si>
    <t>Rail &amp; Port Installations</t>
  </si>
  <si>
    <t>3 fires in city and port</t>
  </si>
  <si>
    <t>Korca &amp; Bukovo</t>
  </si>
  <si>
    <t>4. Armee summary for 5-11 September mentions "nightly" attacks on airfields at Brugge, Ostende, &amp; Gistel.</t>
  </si>
  <si>
    <t>FAA 235</t>
  </si>
  <si>
    <t>Nite of 2/3 SEP</t>
  </si>
  <si>
    <t>Béthune &amp; Bruay</t>
  </si>
  <si>
    <t>Coal Mining Area</t>
  </si>
  <si>
    <t>Can't be certain from this 6. Armee summary that the date and sqn are correct. Pages 29.05-6.</t>
  </si>
  <si>
    <t>Daytime</t>
  </si>
  <si>
    <t>Port Facilities &amp; Ships in harbor</t>
  </si>
  <si>
    <t>Explosions seen on quay.</t>
  </si>
  <si>
    <t>Elverdingen &amp; Poperinghe (between)</t>
  </si>
  <si>
    <t>Troop camp(s) &amp; ammo depot(s)</t>
  </si>
  <si>
    <t>3 stacks exploded in ammo depot(s).</t>
  </si>
  <si>
    <t>Livornik &amp; Florina (near)</t>
  </si>
  <si>
    <t>"Successfully" bombed &amp; strafed.</t>
  </si>
  <si>
    <t>Troop camp(s)</t>
  </si>
  <si>
    <t>Boesinghe</t>
  </si>
  <si>
    <t>Belvarde (NW of)</t>
  </si>
  <si>
    <t>Heavy (firing) Battery</t>
  </si>
  <si>
    <t>Bombed &amp; strafed from low height.</t>
  </si>
  <si>
    <t>Thoroughly strafed with MG fire.</t>
  </si>
  <si>
    <t>Korca; Boresani &amp; Holeven (between)</t>
  </si>
  <si>
    <t>Batteries; Camp(s)</t>
  </si>
  <si>
    <t>Prob. Day</t>
  </si>
  <si>
    <t>Covered by a Jagdstaffel. Consequently probably a day raid.</t>
  </si>
  <si>
    <t>Boesinghe, Noordzote; Brielen &amp; Dickebusch (betw.)</t>
  </si>
  <si>
    <t>Towns?; Camp(s) &amp; Ammo depots</t>
  </si>
  <si>
    <t>Almost certainly KG4. Reports says it was a KG &amp; KG4 bombed Dickebusch the day before. Many hits seen; 2 large explosions in ammo dump. Enemy balloon burned with direct hit by a bomb.</t>
  </si>
  <si>
    <t>Monastir</t>
  </si>
  <si>
    <t>Fire seen.</t>
  </si>
  <si>
    <t>(Not given)</t>
  </si>
  <si>
    <t>KG4 attacked as a unit throughout the day.</t>
  </si>
  <si>
    <t>Airfield &amp; Camp(s)</t>
  </si>
  <si>
    <t>Attack by one staffel of KG1.</t>
  </si>
  <si>
    <t>Zemlak</t>
  </si>
  <si>
    <t>Ostrovo</t>
  </si>
  <si>
    <t>KG1/Kampfstaffel 1</t>
  </si>
  <si>
    <t>Pompey; Pont-à-Mousson</t>
  </si>
  <si>
    <t>Industrial Establishments?; Ironworks</t>
  </si>
  <si>
    <t>B,I</t>
  </si>
  <si>
    <t>Artillery, Hut Camps, Villages</t>
  </si>
  <si>
    <t>Révigny</t>
  </si>
  <si>
    <t>Dropped "over" 1000 kg of bombs.  These actions are against retreating Russian troops.</t>
  </si>
  <si>
    <t>Naval Airships</t>
  </si>
  <si>
    <t>Wolmar &amp; Walk</t>
  </si>
  <si>
    <t>Also attacked with MG fire columns, bivouacs, and artillery.  In all, these raids against Streckmannshoff, Silan, &amp; Bending dropped 4750 kg of bombs.</t>
  </si>
  <si>
    <t>Unknown date(s) in week of 12-18 SEP 1917.</t>
  </si>
  <si>
    <t>Unknown date in week of 12-18 SEP 1917. Bombed from 400 meters due to thick mist.</t>
  </si>
  <si>
    <t>Week of 12-18 SEP 1917 - see notes for page 30.03 for summary of raids by KG1 &amp; KG4 this week.</t>
  </si>
  <si>
    <t>Weekly Report ?</t>
  </si>
  <si>
    <t>2 nights were combined in report (7/8 &amp; 8/9 SEP 1917) with a total of 10,000 kg of bombs dropped by airships; hence the 5000 kg/night is an estimate. These actions may also have been against retreating Russian troops.</t>
  </si>
  <si>
    <t>Little damage; few casualties.</t>
  </si>
  <si>
    <t>Chapman, Peter, Eagle over England, '14-'18 Journal, 2010, p.12</t>
  </si>
  <si>
    <t>Adjudul Nou</t>
  </si>
  <si>
    <t>9. Armee weekly report. Geschwader attack. Fires in town, especially RR stn and explosions in ammo-carrying trains. Fires still burning the next day. Southern half of rail yard with large magazines &amp; water towers completely destroyed.</t>
  </si>
  <si>
    <t>Verdun (near - incl. Nixeville, Blercourt)</t>
  </si>
  <si>
    <t>Barracks, Ammo dumps, RR Stns, Villages</t>
  </si>
  <si>
    <t>R, T</t>
  </si>
  <si>
    <t>25 planes (30 sorties) on night of 18/19 SEP from 1950-2350 hours. Many hit seen. Large, long-burning fire in Nixeville; strong explosions in Blercourt ammo dump. Strong ground mist prevented more flights.</t>
  </si>
  <si>
    <t># Bmbing Sorties</t>
  </si>
  <si>
    <t>KG?</t>
  </si>
  <si>
    <t>4. Armee front incl. NE of Boesinghe</t>
  </si>
  <si>
    <t>Attack by "our KGs" with MG fire &amp; bombs from low height.</t>
  </si>
  <si>
    <t>Enemy counterattack, ammo dumps, artillery nests</t>
  </si>
  <si>
    <t>RR installations, Ammo dumps, Hut- &amp; Forest-camps</t>
  </si>
  <si>
    <t>Bombed 1920-2400. Large fies in Balaymont &amp; Ippecourt; many strong explosions in Bois de Jouy.</t>
  </si>
  <si>
    <t>Verdun (near - incl. Balaymont &amp; Ippecourt)</t>
  </si>
  <si>
    <t>near Ersek (30km SE of Korca)</t>
  </si>
  <si>
    <t>Ypres &amp; Boesinghe (near)</t>
  </si>
  <si>
    <t>Batteries &amp; Troop Concentrations</t>
  </si>
  <si>
    <t>KG 1 &amp; 4</t>
  </si>
  <si>
    <t>Zillebeke-See; Boesinghe; Ypres-Poperinghe Road</t>
  </si>
  <si>
    <t>Artillery; Camps; Road (traffic presumably)</t>
  </si>
  <si>
    <t>KG1 &amp; KG4 flew from early morning to late evening. Bombing had visible results.</t>
  </si>
  <si>
    <t>Schlactflieger</t>
  </si>
  <si>
    <t>Dünaburg</t>
  </si>
  <si>
    <t>RRs and retreating columns</t>
  </si>
  <si>
    <t>8. Armee. Since it was an (unidentified) Schlactflieger unit, I assume it was a daylight attack.  Also MGed troop &amp; wagon columns and rail traffic.</t>
  </si>
  <si>
    <t>FA 34</t>
  </si>
  <si>
    <t>Korca</t>
  </si>
  <si>
    <t>Effectively bombed.  Same day FA 34 airfield was attacked in a reprisal raid but it  caused only minor damage.</t>
  </si>
  <si>
    <t>Night of 21/22 Sept. Large explosion N of Poperinghe. EA that followed KG1 back landed at their airfield. (NFI)</t>
  </si>
  <si>
    <t>RR Stn; Camps; Airfield</t>
  </si>
  <si>
    <t>Poperinghe; Osthook</t>
  </si>
  <si>
    <t>Airfield; Forest Camp</t>
  </si>
  <si>
    <t>Inc. &amp; HE</t>
  </si>
  <si>
    <t>A staffel of KG1 made this attack. Many fires seen.</t>
  </si>
  <si>
    <t>(offloading) RR Stns</t>
  </si>
  <si>
    <t xml:space="preserve">6 wagons of a munitions train exploded at E RR Stn of Poperinghe. </t>
  </si>
  <si>
    <t>Villages, RR Stns, Ammo dumps, Hut camps</t>
  </si>
  <si>
    <t>Raids were 1900-2400. Many direct hits. Saw long-burning fire &amp; explosions at ammo dump &amp; Pionier park in Landrecourt at 1950 hours.</t>
  </si>
  <si>
    <t>Florina (N of)</t>
  </si>
  <si>
    <t>Adinkerke - Ondschoote region</t>
  </si>
  <si>
    <t>RR stns &amp; Camp(s)</t>
  </si>
  <si>
    <t>Dickebusch - Elverdingen (between)</t>
  </si>
  <si>
    <t>Camps &amp; Rail installations</t>
  </si>
  <si>
    <t>Banica (15 km SE of Florina)</t>
  </si>
  <si>
    <t>"Successful" bombing raid on some unknown target.</t>
  </si>
  <si>
    <t>KGs</t>
  </si>
  <si>
    <t>Camps; Firing Batteries; Town?</t>
  </si>
  <si>
    <t>Poperinghe (near); Ypres (near); Zillebeke Lake</t>
  </si>
  <si>
    <t>Midday &amp; afternoon attacks by "our bombing groups".  Zillebeke Lake is apparently a small lake W of Zillebeke and SE of Ypres.</t>
  </si>
  <si>
    <t>Chatham, England</t>
  </si>
  <si>
    <t>Southend, England</t>
  </si>
  <si>
    <t>16 planes started at 0700. Admiralty, warehouses, Magazine on the Thames hit.  4 fires E of city and near Admiralty seen.</t>
  </si>
  <si>
    <t>3 fires seen.  (And one in Dunkirk???)</t>
  </si>
  <si>
    <t>5. Armee Front, incl. Nixeville</t>
  </si>
  <si>
    <t>RR installations, Villages, Forest- &amp; Barracks Camps</t>
  </si>
  <si>
    <t>Night of 23/24 SEP 1917; listed in 24 SEP 1917 activity. Hits seen on targets; fire in Barracks camp at Nixeville.</t>
  </si>
  <si>
    <t>British data shows this to be night of 25/26 Sept.</t>
  </si>
  <si>
    <t>Calais, Dunkirk, Graveline, Ramsgate, Margate, Dover, Boulogne</t>
  </si>
  <si>
    <t>British data shows this to be night of 25/26 Sept. 1 plane did not return.  Good results seen in Boulogne &amp; Calais.</t>
  </si>
  <si>
    <t>Gruppe Ieperen front</t>
  </si>
  <si>
    <t>Artillery &amp; RR installations</t>
  </si>
  <si>
    <t>Vadelaincourt, Lemmes, Souilly, Senard</t>
  </si>
  <si>
    <t>Vadelaincourt</t>
  </si>
  <si>
    <t>RR installations, Barracks, Ammo depot(s)</t>
  </si>
  <si>
    <t>5. Armee front, incl. Dombasle</t>
  </si>
  <si>
    <t>Ammo dump exploded in Dombasle.  Attacked these targets from low height with bombs &amp; MG fire.</t>
  </si>
  <si>
    <t>19-25 SEP 1917</t>
  </si>
  <si>
    <t>Ghistelles (4. Armee)</t>
  </si>
  <si>
    <t>Attack(s) on Gistel sometime during this week.</t>
  </si>
  <si>
    <t>Monastir (near)</t>
  </si>
  <si>
    <t>Ship in port</t>
  </si>
  <si>
    <t>Artillery Batteries, Villages, Camps</t>
  </si>
  <si>
    <t>"Successful" bombing raids.</t>
  </si>
  <si>
    <t>Severe fires seen in Calais. THIS MISSION IS PROBABLY THE SAME ONE REFERENCED IN NdL 31, P.31.09, WHICH WAS A NIGHT ATTACK ON CALAIS BY KG4 ON 3/4 SEPT 1917.  The plane of Hauptmann Hempel, commander of KG4, was shot down by flak. He and two other crewmen were unhurt and POWs.</t>
  </si>
  <si>
    <t>Thasos Island (near Skala Panajia and in port)</t>
  </si>
  <si>
    <t>Land installations and ships in port</t>
  </si>
  <si>
    <t>Effective hits on ships.</t>
  </si>
  <si>
    <t>Zelova &amp; Pisoderi</t>
  </si>
  <si>
    <t>NdL, 32.01</t>
  </si>
  <si>
    <t>1 hangar and maintenance buildings (Werftgebäude) badly damaged. Apparently KG3 &amp; Rfa 501 airfields not hit, though they may have been the original target. No casualties mentioned and am assuming there were none.</t>
  </si>
  <si>
    <t>Day &amp;/or Night</t>
  </si>
  <si>
    <t>Dickebusch-Elverdingen-Poperinghe area</t>
  </si>
  <si>
    <t>Large explosions seen in RR stns S &amp; E of Poperinghe after a number of small explosions &amp; fires. Description of raids by KG1 &amp; KG4 says attacks were "day and night" but doesn't say which KG did which raids.</t>
  </si>
  <si>
    <t>Florina (W of)</t>
  </si>
  <si>
    <t>Hits on target.</t>
  </si>
  <si>
    <t>Kartasli Derbend (Gulf of Orfano)</t>
  </si>
  <si>
    <t>Monitor</t>
  </si>
  <si>
    <t>KG3 airfields (NFI)</t>
  </si>
  <si>
    <t>"Minor damage".  Multiple raids.</t>
  </si>
  <si>
    <t>Night of 27/28 SEP; in 28 SEP 1917 report.</t>
  </si>
  <si>
    <t>Rail Stn &amp; Airfields</t>
  </si>
  <si>
    <t>City? Port?</t>
  </si>
  <si>
    <t>Camp &amp; Airfield</t>
  </si>
  <si>
    <t>Night of 27/28 SEP; in 28 SEP 1917 report. Many fires S of Poperinghe.</t>
  </si>
  <si>
    <t>Night of 27/28 SEP; in 28 SEP 1917 report. Many fires S of Poperinghe. Powerful explosions at Poperinghe RR stn.</t>
  </si>
  <si>
    <t>South coast of England</t>
  </si>
  <si>
    <t>Attack ruined by bad weather. Cole &amp; Cheesman say that 28/29 SEP 1917 raid had 25 Gothas dispatched and only 3 attacked; plus 2 Giants that were dispatched and attacked.</t>
  </si>
  <si>
    <t>~15 bombers attacked. 1 plane burned, 1 heavily damaged, 2 lightly damaged. Several hangars &amp; tents damaged.</t>
  </si>
  <si>
    <t>Probably not.</t>
  </si>
  <si>
    <t>Ypres (in &amp; near)</t>
  </si>
  <si>
    <t>N of Ypres saw explosions of munitions piles; N of Zillebeke 4 explosions w/ long-lasting fires; 2 direct hits in a munitions column.</t>
  </si>
  <si>
    <t>Battery nests &amp; Munitions depots</t>
  </si>
  <si>
    <t>Night of 28/29 SEP; in 29 SEP report. Raided despite bad weather. Bombing was so effective that KG4 saw an entire section of the city still burning the next night.</t>
  </si>
  <si>
    <t>E &amp; W parts of London city, W Indian Docks, Woolwich</t>
  </si>
  <si>
    <t>City, Docks, Munitions factory</t>
  </si>
  <si>
    <t>Night of 29/30 SEP; in 30 SEP report. Several fires in London.</t>
  </si>
  <si>
    <t>Ramsgate, Margate, Sheerness</t>
  </si>
  <si>
    <t xml:space="preserve">Night of 29/30 SEP; in 30 SEP report. </t>
  </si>
  <si>
    <t>Belfort &amp; Montreux</t>
  </si>
  <si>
    <t>FA (More than 1)</t>
  </si>
  <si>
    <t>Unspecified multiple Fliegerabteilungen of Armee Abteilung B (A.A. B)</t>
  </si>
  <si>
    <t>City, Admiralty, Warehouses</t>
  </si>
  <si>
    <t>CT,N</t>
  </si>
  <si>
    <t>Night of 30 SEP/1 OCT; in 1OCT1917 report. Started many fires.</t>
  </si>
  <si>
    <t xml:space="preserve">Night of 30 SEP/1 OCT; in 1OCT1917 report. </t>
  </si>
  <si>
    <t>City &amp; Airfield</t>
  </si>
  <si>
    <t>St. Omer &amp; surrounding villages</t>
  </si>
  <si>
    <t>A,CT</t>
  </si>
  <si>
    <t>Large fire in St. Omer</t>
  </si>
  <si>
    <t>?; Longueness</t>
  </si>
  <si>
    <t>Dropped "almost" 20,000 kg; resulted in many fires &amp; explosions</t>
  </si>
  <si>
    <t>Unspecified bomber airfields; Air Park</t>
  </si>
  <si>
    <t>Verdun (near)</t>
  </si>
  <si>
    <t>Several small fires seen. This appears to be the raid of 1/2 OCT 1917; but Cole &amp; Cheesman say no Giants reached England.</t>
  </si>
  <si>
    <t>Ramsgate &amp; Margate</t>
  </si>
  <si>
    <t>Harwich, England</t>
  </si>
  <si>
    <t>Dunkirk (4. Armee front)</t>
  </si>
  <si>
    <t>Boulogne (4. Armee front)</t>
  </si>
  <si>
    <t>Hazebrouck (4. Armee front)</t>
  </si>
  <si>
    <t>St. Omer (4. Armee front)</t>
  </si>
  <si>
    <t xml:space="preserve">Night of 1/2 OCT; 2OCT1917 report. </t>
  </si>
  <si>
    <t>Night of 1/2 OCT; 2OCT1917 report. The Dunkirk fires consolidated (maybe?). Strong explosions at fuel tank facilities at St. Pol airfield.</t>
  </si>
  <si>
    <t>Compiègne &amp; Fismes</t>
  </si>
  <si>
    <t>Unspecified multiple Fliegerabteilungen</t>
  </si>
  <si>
    <t>Zeneghem; Nieuport, Bray-Dunes, Poperinghe, E. Dunkirk, Furnes</t>
  </si>
  <si>
    <t>Ammo dump; Towns?</t>
  </si>
  <si>
    <t>Batteriees;  Camp(s)</t>
  </si>
  <si>
    <t>Ypres (W of); Loker (near)</t>
  </si>
  <si>
    <t xml:space="preserve">Fire &amp; explosions in camp near Dosthoek. Stack of ammo exploded. </t>
  </si>
  <si>
    <t>Armentières; Elverdingen (near)</t>
  </si>
  <si>
    <t>RR Stn; Rail installations</t>
  </si>
  <si>
    <t>Hits on tracks and sheds at Elverdingen</t>
  </si>
  <si>
    <t>Bombed "successfully".</t>
  </si>
  <si>
    <t>Poperinghe - Elverdingen- Dickebusch region</t>
  </si>
  <si>
    <t>Enemy camps</t>
  </si>
  <si>
    <t>St. Julien (near)</t>
  </si>
  <si>
    <t>Munitions columns &amp; Batteries</t>
  </si>
  <si>
    <t>Poperinghe, St. Omer, Dunkirk, Calais</t>
  </si>
  <si>
    <t>Total wgt dropped by these 2 KGs this week (3-9 OCT) was 117,000 kg. This weekly report duplciates what was mentioned in some daily reports.</t>
  </si>
  <si>
    <t>5 hangars burned, fuel stores exploded - sometime during week of 3-9 Oct.</t>
  </si>
  <si>
    <t>Senard</t>
  </si>
  <si>
    <t>Weekly report; not sure when raid happened. POW reports say bombing at Senard airfield destroyed 3 hangars and 7 planes; 5 others damaged. Numerous motorcars (Kraftwagen) burned.</t>
  </si>
  <si>
    <t>Morning &amp; Afternoon</t>
  </si>
  <si>
    <t>FAA 207,291, Schusta 22</t>
  </si>
  <si>
    <t>Brûle Ravine</t>
  </si>
  <si>
    <t>Troop Installations</t>
  </si>
  <si>
    <t>4 attacks by 3 units in morning &amp; afternoon. In all dropped 1000 kg bombs &amp; fired 19,000 rounds. Flew at 150-400 meters.</t>
  </si>
  <si>
    <t>Night of 30 SEP/1 OCT; in 11OCT1917 report. Probably overlaps with KG2 airfield raids on 10/1 near Verdun. Direct hit on hangar; fuel tank explosion. Bombed from 10 meters.</t>
  </si>
  <si>
    <t>Night of 30 SEP/1 OCT; in 11OCT1917 report. Probably overlaps with KG2 airfield raids on 10/1 near Verdun. 3 sorites by one crew. Burned one hangar &amp; barracks.</t>
  </si>
  <si>
    <t>E &amp; W rail stns.</t>
  </si>
  <si>
    <t>Fires in Révigny West RR stn and in Bar-le-Duc (?). 2 munitions trains exploded in Révigny E &amp; W rail stns (1 each). The explosions jumped from railcar to railcar.</t>
  </si>
  <si>
    <t>Geschwader attack.  Agent report of raids in NdL #33 (dates not specified beyond "end of Sept.") - 40 dead &amp; wounded French, 16 dead &amp; wounded civilians;  the 3rd attack resulted in 30 dead &amp; wounded French, many dead horses, and severe material damage.</t>
  </si>
  <si>
    <t>Elverdingen; Poperinghe</t>
  </si>
  <si>
    <t>RR Stn; Camps</t>
  </si>
  <si>
    <t>4 large explosions.</t>
  </si>
  <si>
    <t>Houthoulster Forest (W of)</t>
  </si>
  <si>
    <t>Sivnica</t>
  </si>
  <si>
    <t>Bombstrikes  seen.</t>
  </si>
  <si>
    <t>Dickebuscher See (Lake); Armentières to Bailleul; Houthoulster Forest (SW of)</t>
  </si>
  <si>
    <t>Camps &amp; Batteries; Camps &amp; Road; Firing Batteries</t>
  </si>
  <si>
    <t>7. Armee planes</t>
  </si>
  <si>
    <t>Aisne (N of)</t>
  </si>
  <si>
    <t>Troop camps &amp; ammo depots</t>
  </si>
  <si>
    <t>Brusnik (near); Thasos; Monuhi</t>
  </si>
  <si>
    <t>Camps; Airfield; Airfield</t>
  </si>
  <si>
    <t>Poelkapelle (near)</t>
  </si>
  <si>
    <t>KG1 Schlactstaffel</t>
  </si>
  <si>
    <t>6 ground attacks.  May have been MG and grenade only, not bombing.</t>
  </si>
  <si>
    <t>Dugny &amp; Nancy; Pompey (N of)</t>
  </si>
  <si>
    <t>Camps &amp; places; Villages</t>
  </si>
  <si>
    <t>Hits observed on targets.</t>
  </si>
  <si>
    <t>Armentières</t>
  </si>
  <si>
    <t>Terrible WX incl. snow &amp; low clouds, so presumably was not at night. 1 of the 3 planes was a G-plane.</t>
  </si>
  <si>
    <t>Boesinghe, Brielen, Zillebeker See</t>
  </si>
  <si>
    <t>Artillery Batteries &amp; Camps</t>
  </si>
  <si>
    <t>Armentières; Ypres (near)</t>
  </si>
  <si>
    <t>Town?; Batteries</t>
  </si>
  <si>
    <t>Based on wording, raid was almost certainly afternoon or evening.</t>
  </si>
  <si>
    <t>HE, Incendiary</t>
  </si>
  <si>
    <t>Poperinghe &amp; Elverdingen (near)</t>
  </si>
  <si>
    <t>Explosions &amp; long-burning fires seen. S of Poelcappelle MG-ed occupied enemy trenches &amp; infantry- &amp; artillery-positions.</t>
  </si>
  <si>
    <t>Zillebeker Weg to St. Jean (between)</t>
  </si>
  <si>
    <t>Munitions stores, small RR Stns, Artillery positions</t>
  </si>
  <si>
    <t>Camps &amp; Trenches</t>
  </si>
  <si>
    <t>Poperinghe, Elverdingen, Dunkirk</t>
  </si>
  <si>
    <t>Towns? Port?</t>
  </si>
  <si>
    <t>4. Armee Front</t>
  </si>
  <si>
    <t>Field Targets (Feldziele)</t>
  </si>
  <si>
    <t>Nancy</t>
  </si>
  <si>
    <t>Bombs incl. 8x300 kg and 18x100 kg.  Several long-burning fires seen.</t>
  </si>
  <si>
    <t>Attacked with bombs &amp; MG fire.</t>
  </si>
  <si>
    <t>Kortrik, Tielt, Line Meenen to Thourout</t>
  </si>
  <si>
    <t>Weekly report for Armee Group Rupprecht. It is an assumption that they were speaking about the current week -- it was not expressly stated.</t>
  </si>
  <si>
    <t>Budimirea</t>
  </si>
  <si>
    <t>Bombed "successfully".  Also attacked trenches &amp; camps at Großen Tomoros w/ MG fire.</t>
  </si>
  <si>
    <t>Bistrica (S of)</t>
  </si>
  <si>
    <t>Numerous hits on target.</t>
  </si>
  <si>
    <t>Poelkappelle (S of)</t>
  </si>
  <si>
    <t>Brielen (near)</t>
  </si>
  <si>
    <t>RR Tracks &amp; Ammo Depot</t>
  </si>
  <si>
    <t>IN REPRISAL FOR RAID ON FRANKFURT THAT DAY. [Raid was by 1 Sopwith of GB4 that dropped 60 kg. -- Martel p.243]  German bombs included 4x300 kg &amp; 9x100 kg.</t>
  </si>
  <si>
    <t>Mouth of Struma River</t>
  </si>
  <si>
    <t>English Monitor</t>
  </si>
  <si>
    <t>Monitor was shelling Bulgarian positions</t>
  </si>
  <si>
    <t>Also attacked with MG fire.</t>
  </si>
  <si>
    <t>Vlamertinghe &amp; Brielen; Ypres</t>
  </si>
  <si>
    <t>Unspecified; Camp(s)</t>
  </si>
  <si>
    <t>Elverdingen; between Elverdingen &amp; Kanal</t>
  </si>
  <si>
    <t>CT?; Camp(s)</t>
  </si>
  <si>
    <t>Bending</t>
  </si>
  <si>
    <t>Cernabogen (Cerna salient?)</t>
  </si>
  <si>
    <t xml:space="preserve">Report for 19OCT1917 says raid was night of 18/19.  </t>
  </si>
  <si>
    <t>Poperinghe &amp; Elverdingen</t>
  </si>
  <si>
    <t>presumably Port</t>
  </si>
  <si>
    <t>Elverdingen &amp; Boesinghe</t>
  </si>
  <si>
    <t>Not a typo; definitely said 5500 kg twice in a row.</t>
  </si>
  <si>
    <t>Vlamerdingen &amp; Brielen</t>
  </si>
  <si>
    <t>7. Armee / Gruppe Vailly Front</t>
  </si>
  <si>
    <t>Troop camps &amp; Artillery Nests</t>
  </si>
  <si>
    <t>Poperinghe and Elverdingen (between)</t>
  </si>
  <si>
    <t>"die gleichen Ziele" = the same (or similar?) targets</t>
  </si>
  <si>
    <t>Elverdingen &amp; Dunkirk</t>
  </si>
  <si>
    <t>3 fires started in Dunkirk.</t>
  </si>
  <si>
    <t>near Renninghelst, Dickebusch, Ypres</t>
  </si>
  <si>
    <t>2 ammo dumps exploded.</t>
  </si>
  <si>
    <t>Troop quarters &amp; camps</t>
  </si>
  <si>
    <t>Zenneghem</t>
  </si>
  <si>
    <t>Ammo Dump</t>
  </si>
  <si>
    <t>Gravelins</t>
  </si>
  <si>
    <t>Explosions seen.</t>
  </si>
  <si>
    <t>Vlamerdingen, Poperinghe, Dickebusch</t>
  </si>
  <si>
    <t>Poperinghe, Krombeke, Dunkirk</t>
  </si>
  <si>
    <t>Galatz</t>
  </si>
  <si>
    <t>RR Stn &amp; Port</t>
  </si>
  <si>
    <t>Bombed by an unnamed Geschwader with noticeable success. Enemy monitors fled the port.</t>
  </si>
  <si>
    <t>Factory</t>
  </si>
  <si>
    <t>NdL report by agent (p.35.14) indicates that a factory was hit.</t>
  </si>
  <si>
    <t>KG1 &amp; KG4</t>
  </si>
  <si>
    <t>Ypres (N of); Boesinghe</t>
  </si>
  <si>
    <t>RR Stns, Camps, Columns, Vehicles; RR Stn</t>
  </si>
  <si>
    <t>Since it mentions more than one Geschwader at Ypres &amp; Boesinghe, I'm assuming it's KG1 &amp; KG4. Attacked with MG fire as well as bombs.</t>
  </si>
  <si>
    <t>Main enemy point of penetration</t>
  </si>
  <si>
    <t>Attacked enemy breakthrough with bombs &amp; MG fire.</t>
  </si>
  <si>
    <t>7. Armee - Braye; Gruppe Vailly Front</t>
  </si>
  <si>
    <t>?; Firing Batteries</t>
  </si>
  <si>
    <t>Enemy infantry &amp; columns</t>
  </si>
  <si>
    <t>Flew down to 25 meters height to support advancing troops. Attacked enemy with bombs &amp; MG fire.</t>
  </si>
  <si>
    <t>Vlamertinghe, Elverdingen, Ypres</t>
  </si>
  <si>
    <t>Elverdingen &amp; Ypres</t>
  </si>
  <si>
    <t>near Cividale?</t>
  </si>
  <si>
    <t>4. Armee Front (Steenbach river?)</t>
  </si>
  <si>
    <t>Artillery &amp; Footbridges (Stege)</t>
  </si>
  <si>
    <t>Bombs &amp; Grenades</t>
  </si>
  <si>
    <t>Sounds like Schlactstaffel attacks. Mentions artillery &amp; footbridges "am Steenbach", so perhaps it is a river.</t>
  </si>
  <si>
    <t>Nieuport (off the coast of)</t>
  </si>
  <si>
    <t>Hits on 2 destroyers.</t>
  </si>
  <si>
    <t>15 blockading ships</t>
  </si>
  <si>
    <t>Hondschoote (S of); Zeneghem to Dunkirk; Poperinghe</t>
  </si>
  <si>
    <t>Ammo depot; ?; ?</t>
  </si>
  <si>
    <t>Brielen &amp; Vlamerdinghe (near)</t>
  </si>
  <si>
    <t>Ypres and roads from Ypres to the front</t>
  </si>
  <si>
    <t>Rail installations, camps, troop columns</t>
  </si>
  <si>
    <t>Numerous hits seen.</t>
  </si>
  <si>
    <t>7. Armee Front - Chavignon, Pinon Wood, Bruyeres, Bray</t>
  </si>
  <si>
    <t>La Panne (off the coast of)</t>
  </si>
  <si>
    <t>Monitors &amp; Torpedo Boats</t>
  </si>
  <si>
    <t>La Panne</t>
  </si>
  <si>
    <t>Camps, RRs, Columns</t>
  </si>
  <si>
    <t>Attacked with bombs &amp; MG fire between 1100 &amp; 1200 hours.</t>
  </si>
  <si>
    <t>Dikkebusch, Vlamertinghe, Brielen, Ypres</t>
  </si>
  <si>
    <t>Camps, Railways, Ammo depots</t>
  </si>
  <si>
    <t>Two distinct Geschwader attacks. Caused fires &amp; explosions.</t>
  </si>
  <si>
    <t>Many field targets (Feldziele)</t>
  </si>
  <si>
    <t>Works</t>
  </si>
  <si>
    <t>Dunkirk, Furnes, Bergues</t>
  </si>
  <si>
    <t>Renningholst (near)</t>
  </si>
  <si>
    <t>Audruiq</t>
  </si>
  <si>
    <t>Dikkebusch, Brielen, Poperinghe (near)</t>
  </si>
  <si>
    <t>Night?</t>
  </si>
  <si>
    <t>Sheerness, England (E of)</t>
  </si>
  <si>
    <t>Line of Searchlights</t>
  </si>
  <si>
    <t>Presumably night raid since the raid mentioned after it was definitely at night.</t>
  </si>
  <si>
    <t>There were single-plane attacks on the coast of England on both 29/30 and 30/31 October 1917.</t>
  </si>
  <si>
    <t>Villages, Barracks, Munitions works</t>
  </si>
  <si>
    <t>22 planes flew 37 sorties.  Many hits on targets and explosions.  Average 253 kg / plane.</t>
  </si>
  <si>
    <t>Worker houses</t>
  </si>
  <si>
    <t>31,36</t>
  </si>
  <si>
    <t>32,36</t>
  </si>
  <si>
    <t>Night of 29/30 SEP; in 30 SEP report.   NdL 36.11 reports that over 150 men were killed or wounded in "Scholl's Camp", a tent camp of VII/East Kent H.(?) between Watou and Poperinghe (POW report).</t>
  </si>
  <si>
    <t>Town, RR Stn</t>
  </si>
  <si>
    <t>Dock Installations</t>
  </si>
  <si>
    <t>Several explosions - can't tell at which of the 3 sites.</t>
  </si>
  <si>
    <t>Zillebeke-Vlamerdingen-Boesinghe Area</t>
  </si>
  <si>
    <t>Many explosions &amp; fires - in small RR Stn E of Ypres many ammo stacks exploded.</t>
  </si>
  <si>
    <t>Villages &amp; RR Stns</t>
  </si>
  <si>
    <t>London,Gravesend,Chatham,Ramsgatte, Margate, Dover</t>
  </si>
  <si>
    <t>Incend. &amp; HE</t>
  </si>
  <si>
    <t>Fires in London, Chatham, Ramsgate. British records confirm night of 31OCT/1NOV 1917; say 22 planes bombed.</t>
  </si>
  <si>
    <t>Many explosions in ammo depot at Elverdingen RR Stn.</t>
  </si>
  <si>
    <t>Renningholst, Dickebusch, Ypres</t>
  </si>
  <si>
    <t>Large explosions &amp; fires.</t>
  </si>
  <si>
    <t>Pont-à-Vert, Braye (in &amp; near Braye) - 7. Armee</t>
  </si>
  <si>
    <t>2NOV report specifically states night of 1/2 NOV.  Bombstrikes on hangars &amp; long-burning fires.</t>
  </si>
  <si>
    <t>Tagliamento west bank</t>
  </si>
  <si>
    <t>Alpenkorps</t>
  </si>
  <si>
    <t>Attacked with bombs &amp; MG fire from low height.</t>
  </si>
  <si>
    <t>Presumably North Sea</t>
  </si>
  <si>
    <t>1 Monitor, 10 large destroyers, 5 torpedo boats</t>
  </si>
  <si>
    <t>Hit(s) seen on one destroyer.</t>
  </si>
  <si>
    <t>Dunkirk; Nieuport &amp; Furnes (between)</t>
  </si>
  <si>
    <t>City?; Camps</t>
  </si>
  <si>
    <t>Two night attacks. An explosion in Dunkirk &amp; E. Dunkirk.</t>
  </si>
  <si>
    <t>NdL 38.01</t>
  </si>
  <si>
    <t>Enemy bombers flew back over Holland.</t>
  </si>
  <si>
    <t>Elverdingen &amp; Woesten</t>
  </si>
  <si>
    <t>Good hits and one fire seen.</t>
  </si>
  <si>
    <t>Troop columns &amp; Rail installations</t>
  </si>
  <si>
    <t>Attacked from low height.  (This may mean Schlactstaffeln elements of KG4.)</t>
  </si>
  <si>
    <t>Belluno</t>
  </si>
  <si>
    <t>Probably Troops</t>
  </si>
  <si>
    <t>Renningholst &amp; Dickebusch</t>
  </si>
  <si>
    <t>Coksyde &amp; Ypres</t>
  </si>
  <si>
    <t>Ypres &amp; Zillebeke &amp; Langemarck</t>
  </si>
  <si>
    <t>Villages &amp; Industrial Establishments</t>
  </si>
  <si>
    <t>(presumably Troop) Quarters</t>
  </si>
  <si>
    <t>Ypres-Zillebeke-Langemarck Area</t>
  </si>
  <si>
    <t>Assumed KG4 since it hit the same areas the next day.</t>
  </si>
  <si>
    <t>South RR Stn</t>
  </si>
  <si>
    <t>Ypres, Bailleul, Poperinghe</t>
  </si>
  <si>
    <t>RR Installations &amp; Camps; E RR Stn; Villages; City &amp; RR Stn</t>
  </si>
  <si>
    <t>Vlamerdinghe (near) &amp; Ypres; Ypres; Poperinghe-Ypres (between); Furnes</t>
  </si>
  <si>
    <t>1st target (Vlam'e &amp; Ypres) hit in morning; others in afternoon. Unit was presumably KG1 because it hit the same targets recently and the next sentence specifically reported attacks by KG4, the only other possibility.</t>
  </si>
  <si>
    <t>Ypres &amp; Reningholst</t>
  </si>
  <si>
    <t>Furnes; Poperinghe</t>
  </si>
  <si>
    <t>Unspecified; RR Stn</t>
  </si>
  <si>
    <t>Bomb load "over" 3000 kg</t>
  </si>
  <si>
    <t>Furnes, Ypres, East Dunkirk</t>
  </si>
  <si>
    <t>Furnes, East Dunkirk, La Panne</t>
  </si>
  <si>
    <t>Bombed from a very low height.</t>
  </si>
  <si>
    <t>36,38</t>
  </si>
  <si>
    <t>Many fires seen; munitions railcars blown up.  LATER CORRECTION ON PAGE 38.06 - KG4, not KG1; 1400 not 14000 kg. Confirmed that raid was night of 25/26 OCT 1917.</t>
  </si>
  <si>
    <t>Frozenberg</t>
  </si>
  <si>
    <t>Elverdingen, Ypres, Wieltje</t>
  </si>
  <si>
    <t>Attacks were morning and afternoon.</t>
  </si>
  <si>
    <t>Ochey</t>
  </si>
  <si>
    <t>Specifies night of 15/16 NOV 1917.</t>
  </si>
  <si>
    <t>Specifies night of 15/16 NOV 1917.  Target type assumed based on previous Halb. 2 strikes on Neuves-Maisons.</t>
  </si>
  <si>
    <t>Pilckem, Boesinghe, Langemarck</t>
  </si>
  <si>
    <t>Bassano</t>
  </si>
  <si>
    <t>(Not specified)</t>
  </si>
  <si>
    <t>Tent camps &amp; trenches</t>
  </si>
  <si>
    <t>Carville (SE of Nancy)</t>
  </si>
  <si>
    <t>Munitions Works</t>
  </si>
  <si>
    <t>Agent report - night of 28/29 Oct. Says artillery shell plant completely destroyed.  CAN'T BE POSITIVE THIS ENTRY ISN'T A DUPLICATE OF THE NEUVES MAISONS OR POMPEY ENTRIES.</t>
  </si>
  <si>
    <t>From Agent Report that specified night of 26/27 October.  Said leave train was demolished with 300 troops on leave and some female nurses killed or wounded. THERE IS SOME POSSIBILITY THAT THIS OCCURRED THE NIGHT OF 28/29 OCTOBER. French newspaper reported there was several million francs damage.</t>
  </si>
  <si>
    <t>7 (N)</t>
  </si>
  <si>
    <t>NdL 39.20; HP O/400 datafile Vol.1, p.32</t>
  </si>
  <si>
    <t>HP #3137 shot down by Koflak 4 flak battery near Ghent on 25/26 AUG 1917. Don't know if any HPs actually reached target.</t>
  </si>
  <si>
    <t>7 Naval</t>
  </si>
  <si>
    <t>HP #3122 shot down by Koflak 4 flak battery on 27/28 OCT 1917. Don't know if any HPs actually reached target.</t>
  </si>
  <si>
    <t>Enemy quarters &amp; RR Stns</t>
  </si>
  <si>
    <t>Installations &amp; Troop Columns</t>
  </si>
  <si>
    <t>Belfort (near)</t>
  </si>
  <si>
    <t>Hits seen on two hangars.  Attacked w/ bombs &amp; MG fire from low height.  Probably night attack on 21/22 NOV, but it doesn't say so.  On 40.03, mentioned that a D.F.W. was the first aircraft to reach the airfield and fired off a green light.</t>
  </si>
  <si>
    <t>FA Units</t>
  </si>
  <si>
    <t>Mt. Arsolone-Mt. Grappa-Mt. Tomba-Il Montello line &amp; Piave</t>
  </si>
  <si>
    <t>Postions/Front Lines</t>
  </si>
  <si>
    <t>Report on 40.04 for the week 21-27 NOV. Units were "Die Gruppen-Fliegerabteilungen".</t>
  </si>
  <si>
    <t>BG5</t>
  </si>
  <si>
    <t>Achiet-le-Grand &amp; Bapaume</t>
  </si>
  <si>
    <t>2. Armee Front</t>
  </si>
  <si>
    <t>Villages &amp; RR Installations</t>
  </si>
  <si>
    <t>1ST MENTION OF A BOGOHL.</t>
  </si>
  <si>
    <t>Many hits on targets.  (Averages 316 kg per plane.)</t>
  </si>
  <si>
    <t>Poperinghe; Ypres</t>
  </si>
  <si>
    <t>RR Stn; presumably tactical targets</t>
  </si>
  <si>
    <t>FAA 289</t>
  </si>
  <si>
    <t xml:space="preserve">Chaux; Valdoie; </t>
  </si>
  <si>
    <t xml:space="preserve">RR Stn; Factory Installations; </t>
  </si>
  <si>
    <t>Flight was 1500 - 1645 hours.</t>
  </si>
  <si>
    <t>u/k; Airfield, City, RR Stn; Port Facilities</t>
  </si>
  <si>
    <t>A,CT,P,R</t>
  </si>
  <si>
    <t>Havricourt region; Tergnier, Chauny, Achiet-le-Grande, Bapaume</t>
  </si>
  <si>
    <t>Barracks &amp; Tent Camps; RR Stns</t>
  </si>
  <si>
    <t>Hits on hangars; 1 double hanger burned.</t>
  </si>
  <si>
    <t>2. Armee front - BG5 inferred due to raid on same targets 2 days earlier.</t>
  </si>
  <si>
    <t>London, Sheerness, Chatham, Gravesend, Margate, Ramsgate; Nieuport, Furnes, St.Pol, Dunkirk</t>
  </si>
  <si>
    <t>Cities; St.Pol airfield; Dunkirk RR Stn</t>
  </si>
  <si>
    <t>Night of 5/6 DEC. 3 planes missing; 2 others, incl. commander, (KG3?) made emergency landings. Numerous air fights on way back over Flanders coast.</t>
  </si>
  <si>
    <t>Sheerness, Margate, Dover</t>
  </si>
  <si>
    <t>Presumably cities</t>
  </si>
  <si>
    <t>Night of 5/6 Dec.</t>
  </si>
  <si>
    <t>6. &amp; 2. Armee fronts incl. Bapaume &amp; Malzéville</t>
  </si>
  <si>
    <t>Rail nodes &amp; Villages; Malzéville airfield</t>
  </si>
  <si>
    <t>Night of 5/6 Dec.  Bapaume &amp; Malzéville hit hard.</t>
  </si>
  <si>
    <t>Barracks Camps &amp; Rail installations</t>
  </si>
  <si>
    <t>Explosion &amp; long-burning fire at Fins RR Stn.</t>
  </si>
  <si>
    <t>Havrincourt (2. Armee)</t>
  </si>
  <si>
    <t>Installations in forests</t>
  </si>
  <si>
    <t>Ypres &amp; near Kemmel (4. Armee)</t>
  </si>
  <si>
    <t>Mid-day and afternoon attacks.</t>
  </si>
  <si>
    <t>Achiet-le-Grand, Bapaume, Fins, Roisel; Havrincourt Forests</t>
  </si>
  <si>
    <t>RR installations; Tent Campst</t>
  </si>
  <si>
    <t>BG2</t>
  </si>
  <si>
    <t>Report specified night of 4/5 DEC. These targets were all on the 4. Armee front.  Intel report on p.42.12, apparently from a wireless transmission (Funkspruch Paris v. 9. 12. 17) says that raid on Calais resulted in 7 dead and about 20 wounded.</t>
  </si>
  <si>
    <t>Ypres (4. Armee)</t>
  </si>
  <si>
    <t>Havrincourt Forest (2. Armee)</t>
  </si>
  <si>
    <t>Chocques &amp; Béthune (6. Armee)</t>
  </si>
  <si>
    <t>Isberghues, Merville, Béthune; Albert &amp; Bapaume (6. &amp; 2. Armee)</t>
  </si>
  <si>
    <t>unspecified; camps</t>
  </si>
  <si>
    <t>Dunkirk &amp; Furnes (4. Armee)</t>
  </si>
  <si>
    <t>Southern wing of 2. Armee</t>
  </si>
  <si>
    <t>BG3 &amp; Rfa 501</t>
  </si>
  <si>
    <t>Ramsgate, Margate, Harwich, La Panne</t>
  </si>
  <si>
    <t>Implies that this bombing was in addition to the 3575 kg dropped on London. (Verified by AIRRAIDS database)</t>
  </si>
  <si>
    <t>KG3 (&amp; others?)</t>
  </si>
  <si>
    <t>On p. 43.05, mentions that Hauptmann Kleine was killed by flak during this raid.</t>
  </si>
  <si>
    <t>Attack by 5 G-planes and Giant R.12.  London fully lit up.  Saw 3 large fires - 2 N of the Bank of England; 1 across from the Admiralty.  3 GB3 planes did not return.  On Page 44.01, same date, says 1 plane of BG3 did not return (2 crewmen were POWs). 1 Plane destroyed south of Gent.  In all there wre 6 G-type planes over London.</t>
  </si>
  <si>
    <t>Night &amp; Morning</t>
  </si>
  <si>
    <t>Béthune; Neufville &amp; Ruyaulcourt (6. &amp; 2. Armee)</t>
  </si>
  <si>
    <t>?; Camps</t>
  </si>
  <si>
    <t>Night attack on Béthune presumably on 18/19 DEC; morning raid on camps near Neufville &amp; Ruyaulcourt must be on 19 DEC.</t>
  </si>
  <si>
    <t>Courlandon, Fismes, Magneux (7. &amp; 1. Armee)</t>
  </si>
  <si>
    <t>B</t>
  </si>
  <si>
    <t>BG3</t>
  </si>
  <si>
    <t>Dover &amp; Sheerness, England</t>
  </si>
  <si>
    <t>Presumably</t>
  </si>
  <si>
    <t>Dover, Sheerness, &amp; Dunkirk raids mentioned together.  Attacked through unfavorable clouds.  Someplace they saw two large explosions &amp; many fires.</t>
  </si>
  <si>
    <t>North wing of the 2. Armee (in front of)</t>
  </si>
  <si>
    <t>Margate, Deal &amp; Dover (between), Boulogne</t>
  </si>
  <si>
    <t>Port, Villages, ?</t>
  </si>
  <si>
    <t>Night of 22/23 DEC. Severe fires in Boulogne.</t>
  </si>
  <si>
    <t>Ypres; Adinkerque; Frémicourt; 7. &amp; 1. Armee Fronts</t>
  </si>
  <si>
    <t>North RR Stn; Ammo RR Stn; Camps; Barracks &amp; Ammo Dumps</t>
  </si>
  <si>
    <t>Ypres &amp; Adinkerque on 4. Armee front. Frémicourt on 2. Armee front. Severe fires in Courlandon &amp; Vantelay, explosion in Bloucy.</t>
  </si>
  <si>
    <t>Pompey &amp; Malzéville (A.A. B. front)</t>
  </si>
  <si>
    <t>RR Stn &amp; City</t>
  </si>
  <si>
    <t>Gent</t>
  </si>
  <si>
    <t>During week of 19 to 25 DEC 1917, NdL mentions an attack against Gent.</t>
  </si>
  <si>
    <t>Trevignano</t>
  </si>
  <si>
    <t>Neuf Maison</t>
  </si>
  <si>
    <t>Avrainville (Aorainville?)</t>
  </si>
  <si>
    <t>Neufmaison &amp; Pompey</t>
  </si>
  <si>
    <t>Industrial Establishments</t>
  </si>
  <si>
    <t>Night of 28/29 DEC.  Many good hits seen in Neufmaison.</t>
  </si>
  <si>
    <t>Castelfranco, Treviso, Padua</t>
  </si>
  <si>
    <t>Padua; Trevignano; Montebelluna &amp; Virago</t>
  </si>
  <si>
    <t>BG4</t>
  </si>
  <si>
    <t>Mestre, Padua, Treviso; Trevignano</t>
  </si>
  <si>
    <t>A,CT,R</t>
  </si>
  <si>
    <t>Elverdingen (4. Armee front)</t>
  </si>
  <si>
    <t>Béthune, Choques, Verguigneul (6. Armee front)</t>
  </si>
  <si>
    <t>Vicenza, Castelfranco, Citadella, Montebelluna, Bassano</t>
  </si>
  <si>
    <t>RR Stns &amp; Military Installations</t>
  </si>
  <si>
    <t>Casoni</t>
  </si>
  <si>
    <t>Gistel; Gent airfield</t>
  </si>
  <si>
    <t>NdL 45.02</t>
  </si>
  <si>
    <t>NdL 44.02</t>
  </si>
  <si>
    <t>During week of 26DEC1917 to 1JAN1918, NdL mentions night attacks against Ghistelles and Gent airfield.</t>
  </si>
  <si>
    <t>Fronts of 2., 7., &amp; 1. Armee</t>
  </si>
  <si>
    <t>Enemy Installations</t>
  </si>
  <si>
    <t>NdL p.45.03 says Bogohl 2 made attacks this week on four nights. This may include raids mentioned elsewhere.</t>
  </si>
  <si>
    <t>Castelfranco, Bassano, Mestre</t>
  </si>
  <si>
    <t>Presumably cities &amp; rail stns; Airfields</t>
  </si>
  <si>
    <t>Adinkerke; Ypres (N &amp; NW of); Elverdingen (N of)</t>
  </si>
  <si>
    <t>RR Stn; RR installations &amp; camps; Airfield</t>
  </si>
  <si>
    <t>4. Armee Front. Explosion @ Adinkerke. At other targets, 4 explosions &amp; 2 large fires.</t>
  </si>
  <si>
    <t>Ruyaulcourt (2. Armee)</t>
  </si>
  <si>
    <t>Neufmaison &amp; Dieulouard (A.A. B front)</t>
  </si>
  <si>
    <t>Padua</t>
  </si>
  <si>
    <t>Bassano, Castelfranco, Montebelluna</t>
  </si>
  <si>
    <t>Night of 4/5 JAN 1918. Many hits, large fires &amp; explosions.  Direct hit on one hangar.</t>
  </si>
  <si>
    <t>Kilduff OTF 23/1 p.74 - quoting NdL 46.02</t>
  </si>
  <si>
    <t>Péronne; Péronne &amp; Roisel (between); Roisel village</t>
  </si>
  <si>
    <t>RR Stn; Ammo Dump; Village</t>
  </si>
  <si>
    <t>Barracks camp(s)</t>
  </si>
  <si>
    <t>Bapaume (E of)  (2. Armee front)</t>
  </si>
  <si>
    <t>Night of 13/14 JAN 1918.</t>
  </si>
  <si>
    <t>Buyaulcourt, Fins, Roisel, Péronne, Barastre</t>
  </si>
  <si>
    <t>Camps &amp; Rail Nodes</t>
  </si>
  <si>
    <t>46,47</t>
  </si>
  <si>
    <t>BG7</t>
  </si>
  <si>
    <t>2. Armee Front. 2 munitions explosions at Péronne RR stn.  300 kg bomb hit Roisel village. 1 plane returned after an emergency landing near an enemy airfield.  NdL 47.04 recounts story of emergency landing: an AEG N.1 of Bogohl 7 took off at 0430 hours on 6JAN1918 and bombed Roisel.  Pilot was Unteroffizier (Utffz.) Bruns; observer was Ltn. d. R. Bremer.  (The original report did not give the time or the unit.)</t>
  </si>
  <si>
    <t>44,47</t>
  </si>
  <si>
    <t>NdL p.47.10 confirms it was a night raid by BG5 on the rail stn. Between 21, 23, 31 DEC1917, photos show Gasometer explosion in north section of RR Stn, munitions shed explosion in west section, and in the east section explosion of small munitions stack and a house fire in the city. POW reports say a batallion on the march was lost and house damage done in the city.</t>
  </si>
  <si>
    <t>45,47</t>
  </si>
  <si>
    <t>BG5?</t>
  </si>
  <si>
    <t>NdL 47.10 report may also be talking about this raid.  If so, it was the night of 12/31 to 1/1 and conducted by BG5.</t>
  </si>
  <si>
    <t>Castelfranco</t>
  </si>
  <si>
    <t>BG1</t>
  </si>
  <si>
    <t>Unknown</t>
  </si>
  <si>
    <t>1 BG1 plane did not return.</t>
  </si>
  <si>
    <t>South RR Stn &amp; Port; Unspecified</t>
  </si>
  <si>
    <t>Dunkirk; Furnes (4. Armee front)</t>
  </si>
  <si>
    <t>2. Armee Front during week of 9-15 JAN 1918. Report states "Das Bombengeschwader..." but doesn't state which one.  Might be BG7.  NdL 48.02 mentions 2. Armee front actiivity on 12 &amp; 13 January at "Gruppen Arras und Caudry", attacking trenches, road traffic, and troops in training from low height with MG fire and bombs.</t>
  </si>
  <si>
    <t>47,48</t>
  </si>
  <si>
    <t>Pompey (A.A. B. front)</t>
  </si>
  <si>
    <t>Boulogne, Calais, Dunkirk, La Panne (4. Armee front)</t>
  </si>
  <si>
    <t>Presumably Ports &amp; Cities</t>
  </si>
  <si>
    <t>North RR Stn</t>
  </si>
  <si>
    <t>Barastre (6. Armee)</t>
  </si>
  <si>
    <t>Béthune (6. Armee)</t>
  </si>
  <si>
    <t>70 bomb strikes and a strong fire in the Works (presumably blast furnace or related industry).</t>
  </si>
  <si>
    <t>Troop Camps &amp; Rail Installations</t>
  </si>
  <si>
    <t>Loeux-les-mines; Béthune (6. Armee)</t>
  </si>
  <si>
    <t>RR Stn; North RR Stn</t>
  </si>
  <si>
    <t>Barastre (2. Armee)</t>
  </si>
  <si>
    <t>RAID ONE DAY EARLIER SAID BARASTRE WAS ON THE 6. ARMEE FRONT.</t>
  </si>
  <si>
    <t>Haplincourt (2. Armee)</t>
  </si>
  <si>
    <t>Searchlight Installations</t>
  </si>
  <si>
    <t>Presumably they would not have been bombing searchlights during the day.</t>
  </si>
  <si>
    <t>Treviso &amp; Castelfranco</t>
  </si>
  <si>
    <t>Ham &amp; Chauny (18. Armee front)</t>
  </si>
  <si>
    <t>Auchel (6. Armee front)</t>
  </si>
  <si>
    <t>Achiet le Grand (2. Armee Front)</t>
  </si>
  <si>
    <t>A 100-kg bomb on RR Stn's munitions depot caused an explosion.</t>
  </si>
  <si>
    <t>"Erdziele" - Ground Targets</t>
  </si>
  <si>
    <t>Dropped over 10,000 kg of HE on Erdziele, which apparently means "ground targets".</t>
  </si>
  <si>
    <t>7. &amp; 1. Armee</t>
  </si>
  <si>
    <t xml:space="preserve">Severe fires in London.  4 R-Flugzeuge bombed England.  Night raid and unit inferred.  Presumably raid of 29/30JAN1918; the raid the previous night was conducted by only 2 Giants. </t>
  </si>
  <si>
    <t>Calais, Marquise N of Boulogne; Dunkirk</t>
  </si>
  <si>
    <t>Many explosions &amp; fires.</t>
  </si>
  <si>
    <t>Bapaume (2. Armee front)</t>
  </si>
  <si>
    <t>Presumably troops or camps</t>
  </si>
  <si>
    <t>NdL p.47.10 confirms it was a night raid by BG5 on the rail stn. Between 21, 23, 31 DEC1917, photos show Gasometer explosion in north section of RR Stn, munitions shed explosion in west section, and in the east section explosion of small munitions stack and a house fire in the city. POW reports say a batallion on the march was supposedly lost and house damage done in the city.</t>
  </si>
  <si>
    <t>NdL p.47.10 suggests it was a raid by BG5 on the rail stn, though it is possible the report refers to the 1/1/1918 raid. Between 21, 23, 31 DEC1917, photos show Gasometer explosion in north section of RR Stn, munitions shed explosion in west section, and in the east section explosion of small munitions stack and a house fire in the city. POW reports say a batallion on the march was supposedly lost and house damage done in the city.</t>
  </si>
  <si>
    <t>Fins (2. Armee front)</t>
  </si>
  <si>
    <t>Installations</t>
  </si>
  <si>
    <t>Bapaume &amp; Roisel</t>
  </si>
  <si>
    <t>BG1&amp;2</t>
  </si>
  <si>
    <t>Bassano, Castelfranco, Treviso</t>
  </si>
  <si>
    <t>Isbergues</t>
  </si>
  <si>
    <t>Steel Works</t>
  </si>
  <si>
    <t>Albert, Noyon, Chauny</t>
  </si>
  <si>
    <t>Hervincourt &amp; Bapaume</t>
  </si>
  <si>
    <t>It's possible that these were also night raids on the same night but the language is not clear.</t>
  </si>
  <si>
    <t>Mestre &amp; Treviso</t>
  </si>
  <si>
    <t>Rail Nodes</t>
  </si>
  <si>
    <t>Padua &amp; Trevignano</t>
  </si>
  <si>
    <t>Padua, Mestre, Treviso</t>
  </si>
  <si>
    <t>Raid was night of 3/4FEB. At Trevignano started a large fire, presumably gasoline stores. Good hits observed in the other targets.</t>
  </si>
  <si>
    <t>Raid was night of 3/4FEB. Good hits observed.</t>
  </si>
  <si>
    <t>BG4 has now dropped 100,000 kg of bombs on the Italian Front.</t>
  </si>
  <si>
    <t>Padua; Mestre &amp; Treviso</t>
  </si>
  <si>
    <t>RR Stn; RR installations</t>
  </si>
  <si>
    <t>Treviso; Mestre</t>
  </si>
  <si>
    <t>Inner city; City</t>
  </si>
  <si>
    <t>Mestre, Treviso, Bassano, Montebelluna</t>
  </si>
  <si>
    <t>Ham &amp; surrounding villages</t>
  </si>
  <si>
    <t>BG6</t>
  </si>
  <si>
    <t>City and RR Stn</t>
  </si>
  <si>
    <t>No bombing actiivity in the previous week due to weather.</t>
  </si>
  <si>
    <t>BG1 is likely attacker.  They were praised of Dunkirk attacks in the 4. Armee in NdL 51.03</t>
  </si>
  <si>
    <t>Report from NdL #36. Night of 30SEP/1OCT. POW report says some company homes for workers destroyed and 5-6 workers killed. This report may or may not be a duplicate of already-recorded reports. No military damage.  POW report in NdL 51 (51.10) says an attack on Bar-le-Duc at the beginning of October started a fire, destroying an entire section of the city.  Says that the German bombers were Gothas.</t>
  </si>
  <si>
    <t>London, Woolwich, Dover</t>
  </si>
  <si>
    <t>Ham &amp; neighboring villages</t>
  </si>
  <si>
    <t>Suippes</t>
  </si>
  <si>
    <t>RR Stn &amp; Barracks Camps</t>
  </si>
  <si>
    <t>Ytres (S of and N of)</t>
  </si>
  <si>
    <t>Ammo stores &amp; Troop Camps</t>
  </si>
  <si>
    <t>RR Stn, Villages, Camp(s)</t>
  </si>
  <si>
    <t>Raid probably by BG7 since they raided the same place the next day.</t>
  </si>
  <si>
    <t>Raid night of 2/3FEB from 7PM to 7AM. One large explosion seen.  PROBABLY BG5 SINCE THEY RAIDED THE SAME PLACE 2 WEEKS LATER.</t>
  </si>
  <si>
    <t>Rfa501</t>
  </si>
  <si>
    <t>"Completely effective" attack.  Presumably BG5 since they attacked the same target the previous night.</t>
  </si>
  <si>
    <t>Ham</t>
  </si>
  <si>
    <t>"Completely effective" attack.  Presumably BG1 since they attacked the same target the previous night.</t>
  </si>
  <si>
    <t>"Completely effective" attack.  Presumably BG1 since Ham &amp; Chauny are both on the 18. Armee front.</t>
  </si>
  <si>
    <t>Beugnatre (near)</t>
  </si>
  <si>
    <t>Morchies and Ervillers</t>
  </si>
  <si>
    <t>Abbecourt</t>
  </si>
  <si>
    <t>Munitions RR Stn</t>
  </si>
  <si>
    <t>Braisne</t>
  </si>
  <si>
    <t>Village &amp; RR Stn</t>
  </si>
  <si>
    <t>Assessed to be an effective raid.</t>
  </si>
  <si>
    <t>Given recent attack, presumably BG5 attacking steel works.  Assessed to be an effective raid.</t>
  </si>
  <si>
    <t>Given recent attack, presumably BG7.  Assessed to be an effective raid.</t>
  </si>
  <si>
    <t>Péronne</t>
  </si>
  <si>
    <t>Assume BG7 since they bombed Péronne less than two weeks earlier.</t>
  </si>
  <si>
    <t>Isbergues (W of)</t>
  </si>
  <si>
    <t>Airfield of Brit. Bombing Group</t>
  </si>
  <si>
    <t>Padua, Marcon, Trevignano; Padua &amp; Treviso</t>
  </si>
  <si>
    <t>Airfields; RR Stns</t>
  </si>
  <si>
    <t>Castello-Trevignano &amp; Povegliano; Treviso &amp; Montebelluno</t>
  </si>
  <si>
    <t>Airfields; Rail Installations</t>
  </si>
  <si>
    <t>Nancy, Dieulouard</t>
  </si>
  <si>
    <t>Towns(?)</t>
  </si>
  <si>
    <t>Confirmed was night of 26/27 FEB.</t>
  </si>
  <si>
    <t>52,1</t>
  </si>
  <si>
    <t>Assessed to be an effective raid.  Info from citation by v. Hoeppner on b01.03 and later report on b01.05 says it was a night raid on 18/19 FEB that destroyed a large part of the Malzéville airfield facilities. Cites one crew of three of Fdh. III 302/17, observer Ltn. Verbeek, pilot Unteroffizier Schwarz, &amp; M.G.-Schütze Gefr. Bonin for their successful attacks, dropping 2462 kg of bombs.  (Apparently from 3 sorties.)  1st sortie took off at 19:45 hours, dropped 850 kg, &amp; landed back at Metz at 20:50; 2nd took off at 22:05 and dropped 688.5 kg from a height of 1500 meters.  3rd sortie started at 02:15, bombed from 2100 meters, and RTB at 03:15. POW report said 18 planes destroyed; others damaged, 7 of 16 hangars destroyed; 2 mechanics wounded.</t>
  </si>
  <si>
    <t>This raid was only mentioned in an agent report on NdL page b01.10; it was not mentioned in the daily reports.</t>
  </si>
  <si>
    <t>Report confirmed attack was night of 21/22 JAN 1918.  BG1 is likely attacker.  They were praised for Dunkirk attacks in the 4. Armee in NdL 51.03.  Captured letter mentioned in NdL b01.12 indicates that Coudekerque was hit on 21/22 JAN and/or 24/25 JAN 1918.</t>
  </si>
  <si>
    <t>Captured letter mentioned in NdL b01.12 indicates that Coudekerque was hit on 21/22 JAN and/or 24/25 JAN 1918.  Certainly there was a raid in the area on the night of 24/25 JAN, though this attack may be the same as that described in the following record for Boulogne, Calais, etc. on 1/25/1918.</t>
  </si>
  <si>
    <t>Coudekerque (or that general area)</t>
  </si>
  <si>
    <t>Bassano &amp; Montebelluna</t>
  </si>
  <si>
    <t>BG4 has now dropped 200,000 kg of bombs on the Italian Front.</t>
  </si>
  <si>
    <t>A few troop camps &amp; installations.</t>
  </si>
  <si>
    <t>Rain &amp; snow all week.  Almost no aviation activity.</t>
  </si>
  <si>
    <t>FIRST ISSUE OF NEW SERIES; published 28FEB1918. "Renewed" attack; one direct hit followed by a fire. Probably conducted by BG5, which bombed Isbergues 4 days earlier.  On page 02.03, there is a report by a Ltn. Perdelwitz of BG5 about a recent attack on Isbergues (not necessarily this one).  The crew of four flew a G-plane and bombed from 3100 meters altitude.</t>
  </si>
  <si>
    <t>Templeux la Fosse (near)</t>
  </si>
  <si>
    <t>Troop Camp(s</t>
  </si>
  <si>
    <t>Report confimed attack was night of 17/18FEB1918.  Large fire observed burning for a long time.</t>
  </si>
  <si>
    <t>London, Margate, Sheerness</t>
  </si>
  <si>
    <t>Incl. 1x1000 kg</t>
  </si>
  <si>
    <t>2 large fires in London; one bomb each fell on Margate &amp; Sheerness.  BRITISH RECORDS CONFIRM RAID ON NIGHT OF 7/8MAR1918.  PHRASING IN NDL &amp; DATABASE RECORDS INDICATE THAT THOSE 2 BOMBS WERE IN ADDITION TO THE 4600 KG DROPPED ON LONDON - SAYS RAID TOTAL WAS 5020 KG DROPPED.</t>
  </si>
  <si>
    <t>BG1,2,5,7</t>
  </si>
  <si>
    <t>2 planes bombed Soisson when they couldn't reach Paris.</t>
  </si>
  <si>
    <t>Many hits seen; extraordinarily strong explosion in N of Paris, presumably a munitions factory.  Very strong defenses of flak, planes, and searchlights.  FRENCH RECORDS CONFIRM RAID ON NIGHT OF 8/9MAR1918; 18 KILLED, 41 WOUNDED.</t>
  </si>
  <si>
    <t>Péronne (S of)</t>
  </si>
  <si>
    <t>Quarters &amp; Airfields</t>
  </si>
  <si>
    <t>Boulogne &amp; Soissons</t>
  </si>
  <si>
    <t>Night of 16/17 FEB 1918 (Ndl 03.07). Large fire at Dover.  R-Plane that hit balloon cable was flying at 2900 meters.  My database says 5 R-Planes (not 3) raided London &amp; Dover.  12 killed; 6 wounded.</t>
  </si>
  <si>
    <t>NdL 03.07 confirms night of 17/18 FEB 1918.  NdL 03.08 says plane that attacked Dover flew at 1500 meters.  My database says raid by R.25 on that night.  32 killed; 21 wounded.</t>
  </si>
  <si>
    <t>52,3</t>
  </si>
  <si>
    <t>Naval Forces</t>
  </si>
  <si>
    <t>Account of Seestreitkräfte attack in NdL 52 was confusing.  Page 03.08 explains that one R-Plane bombed (presumably British) naval forces 20 km E of Deal.  It is possible that this plane never did bomb England.  It successfully limped home despite engine trouble due to determination of one mechanic.</t>
  </si>
  <si>
    <t>Deal (20 km E of)</t>
  </si>
  <si>
    <t>Numerous flights. 52 explosions counted.</t>
  </si>
  <si>
    <t>Vesle Valley (eastern part)</t>
  </si>
  <si>
    <t>Comments</t>
  </si>
  <si>
    <t>Chalons, Reims, Bouvancourt (near each)</t>
  </si>
  <si>
    <t>Rail junctions</t>
  </si>
  <si>
    <t>St. Pol; Soissons &amp; Epernay</t>
  </si>
  <si>
    <t>Rail stn; Rail installations</t>
  </si>
  <si>
    <t>Fère-en-Tardenois; Braisne; Chauny; Soissons &amp; Loupeigne</t>
  </si>
  <si>
    <t>RR stn &amp; City; City &amp; Camps; Village; RR Stns</t>
  </si>
  <si>
    <t>Particularly good hits in Fère-en-T. and Loupeigne RR Stn.</t>
  </si>
  <si>
    <t>Landrecourt &amp; Baleycourt</t>
  </si>
  <si>
    <t>Confirmed was night of 26/27 FEB. NdL 04.14 lists French press report saying raid was from 6 - 12PM, about 15 Gothas attacked, dropping 180 bombs on Nancy doing considerable damage with about 10 killed.  NdL says another (unspecified) report said 20 killed.</t>
  </si>
  <si>
    <t>Calais &amp; Dunkirk</t>
  </si>
  <si>
    <t>Several impacts on target. (NOT SURE WHY IT ISN'T "TARGETS".)</t>
  </si>
  <si>
    <t>Boulogne, Wimereux, Calais, St. Pol, Lillers</t>
  </si>
  <si>
    <t>In Lillers continuous ammo explosions (stronger than ?) Artillery as well as severe fires.</t>
  </si>
  <si>
    <t>Arras; Chocques</t>
  </si>
  <si>
    <t>Presumably city; RR Stn</t>
  </si>
  <si>
    <t>Villages behind the enemy's front</t>
  </si>
  <si>
    <t>Compiègne &amp; Compiègne-Noyon Line</t>
  </si>
  <si>
    <t>RR Stn; Train</t>
  </si>
  <si>
    <t>Train on Compiègne - Noyon line attacked extensively with MG fire</t>
  </si>
  <si>
    <t>Doullens, Achiet-le-Grand, Longueau, Villers-Bretonneux, Compiègne, Chalons</t>
  </si>
  <si>
    <t>Compiègne-Noyon Line</t>
  </si>
  <si>
    <t>Rail Line &amp; RR Stn</t>
  </si>
  <si>
    <t>Good hits on (presumably Compiègne) rail stn.  Other sections of track probably cut.</t>
  </si>
  <si>
    <t>Boulogne, St. Pol, Mireaumont, Compiègne, Chalons</t>
  </si>
  <si>
    <t>Train pulling into Compiègne was hit in two places &amp; destroyed.  At the station itself, there were further large explosions.  Bomb raids were conducted at low height.</t>
  </si>
  <si>
    <t>St. Pol, Doullens, Lillers, Béthune</t>
  </si>
  <si>
    <t>Estrées-St. Denis</t>
  </si>
  <si>
    <t>Longueau, Amiens, Albert</t>
  </si>
  <si>
    <t>At Albert, a moving train was attacked from 50 meters height with "mines" and MG fire and forced to halt.</t>
  </si>
  <si>
    <t>Compiègne, Creil, Belfort</t>
  </si>
  <si>
    <t>Verberie (N of)</t>
  </si>
  <si>
    <t>Triangular Rail Junction</t>
  </si>
  <si>
    <t>Various Fliegerabteilung bombed the night of 23/24 March.  At Compiègne station direct hits with 50 &amp; 100 kg bombs on (lots of rolling stock?).</t>
  </si>
  <si>
    <t>Various Fliegerabteilung bombed the night of 23/24 March.  Many direct hits.</t>
  </si>
  <si>
    <t>Various Fliegerabteilung bombed the night of 23/24 March.  At Belfort main rail station, bombs hit a moving train.</t>
  </si>
  <si>
    <t>St. Pol, Lillers, Béthune</t>
  </si>
  <si>
    <t>Albert</t>
  </si>
  <si>
    <t>Presumably Rail Target</t>
  </si>
  <si>
    <t>BG1,2,4</t>
  </si>
  <si>
    <t>Amiens, Longueau, Estrées-St. Denis</t>
  </si>
  <si>
    <t>Only Amiens RR Stn is explicitly stated but based on the previous day's raids, the others must have been also. Moving trains and columns were also hit from low altitude with MG fire.</t>
  </si>
  <si>
    <t>NdL 04.08 says attack was 2130-2300 hours on 11MAR1918.  20,000 kg is an approximate figure.  Good hits in northern section of city, especially in Gare du Nord &amp; Gard de l'Est &amp; St. Lazare station.  Large fire seen at St. Quentin.  Of 4 crews missing, 1 known killed and 2 known POWs.  Poirier's history confirms date and fact that 4 bombers were shot down.  70 bombers seen, of which 5 were over Paris. 10,533 AAA shells fired. 103 killed; 101 wounded.  (Hard to read 1 number in table; maybe 100 killed.  1/3 of deaths were children.)  NdL 05.09 says BG2 dropped 5505 kg of bombs in the inner city of Paris; they saw 1 larger &amp; 3 smaller fires in the northern part of the city.</t>
  </si>
  <si>
    <t>4,5</t>
  </si>
  <si>
    <t>Nieuwekerke</t>
  </si>
  <si>
    <t>POW report from NdL b05.12. German raid on town resulted in many wounded and about 20 dead among British troops on leave. THIS IS ONE OF THE FEW RAIDS NOT LISTED IN THE DAILY REPORTS WHICH TURNED UP LATER IN OTHER PARTS OF THE NdL.</t>
  </si>
  <si>
    <t>Boulogne, Calais, Outreau, Gravelines, Dunkirk</t>
  </si>
  <si>
    <t>Presumably Ports</t>
  </si>
  <si>
    <t>Compiègnie; Verberie (N of)</t>
  </si>
  <si>
    <t>Rail stn &amp; city; Rail Triangle</t>
  </si>
  <si>
    <t>At Compiègnie RR Stn: explosion with fire</t>
  </si>
  <si>
    <t>Avesnes - Savy - Arras (area)</t>
  </si>
  <si>
    <t>Compiègnie; Verberie</t>
  </si>
  <si>
    <t>Rail Installations; Rail Triangle</t>
  </si>
  <si>
    <t>At Compiègnie good bomb strikes &amp; strong explosions</t>
  </si>
  <si>
    <t>(Various unnamed locations)</t>
  </si>
  <si>
    <t>English Airfields</t>
  </si>
  <si>
    <t>Raids were from 2030 to 0300 hours night of 26/27 MAR 1918; multiple good hits</t>
  </si>
  <si>
    <t>FA 301-304</t>
  </si>
  <si>
    <t>E of the Jordan River</t>
  </si>
  <si>
    <t>Bomb hits &amp; fires on objectives</t>
  </si>
  <si>
    <t>U/K Schlactstaffel</t>
  </si>
  <si>
    <t>Boileux (W of); Hamel (NW of)</t>
  </si>
  <si>
    <t>Positions at rail embankment; (Artillery) "nests"</t>
  </si>
  <si>
    <t>Attacked with MG fire, "mines", grenades</t>
  </si>
  <si>
    <t>Châlons, Suippes; Aubérive (S of)</t>
  </si>
  <si>
    <t>Towns?, Enemy positions</t>
  </si>
  <si>
    <t>Compiègnie</t>
  </si>
  <si>
    <t>Rail Station &amp; City</t>
  </si>
  <si>
    <t>Longueau &amp; Amiens; Vequemont (SW of)</t>
  </si>
  <si>
    <t>Rail Stns; Moving Train</t>
  </si>
  <si>
    <t>Stopped train with MG fire &amp; then successfully hit with bombs.</t>
  </si>
  <si>
    <t>Near enemy front lines</t>
  </si>
  <si>
    <t>DON'T KNOW WHERE BG7 IS BASED BUT THEY WERE CLOSE ENOUGH TO BOMB PARIS &amp; SOISSONS 3 WEEKS EARLIER</t>
  </si>
  <si>
    <t>Doullens (near)</t>
  </si>
  <si>
    <t>NdL b06.04 lists two attacks by one BG during the week of 21-27 MAR1918</t>
  </si>
  <si>
    <t>Verdun area</t>
  </si>
  <si>
    <t>NdL b06.05 mentions multiple attacks on rail stations during the week of 21-27 MAR1918</t>
  </si>
  <si>
    <t>BG4 commended on this date by Ludendorff for its efforts on the Italian Front in conjunction with the Austro-Hungarians.</t>
  </si>
  <si>
    <t>REPORT MAY OVERLAP OTHER 3/22 REPORT OF ATTACKS ON RR STNS OF DOULLENS, A-le-G, ETC.  Belatedly published 2 weeks after the event.</t>
  </si>
  <si>
    <t>Belatedly published 2 weeks after the event.</t>
  </si>
  <si>
    <t>Longueau &amp; Amiens</t>
  </si>
  <si>
    <t>Targets hit "effectively". The city of Amiens was hit twice by a 1000 kg bomb. Moving trains and road traffic were atacked from a low height with "Minen" and MG fire. One train was forced backwards; another brought to a standstill.</t>
  </si>
  <si>
    <t>Large fires &amp; explosion caused.  Belatedly published 2 weeks after event.</t>
  </si>
  <si>
    <t>Schl'n (several)</t>
  </si>
  <si>
    <t>Enemy Positions</t>
  </si>
  <si>
    <t>Attacks by various Schlachtstaffeln (NFI).  (Therefore probably daylight attacks.)</t>
  </si>
  <si>
    <t>Châlons</t>
  </si>
  <si>
    <t>Night of 2/3 April.</t>
  </si>
  <si>
    <t>Night of 2/3 April. Explosions and bomb strikes in rail installations around RR stn.</t>
  </si>
  <si>
    <t>Suippes, St. Hilaire; Somme-Py &amp; Souain (between)</t>
  </si>
  <si>
    <t>Bombs &amp; MG fire</t>
  </si>
  <si>
    <t>Behind the Front, Douchy (N exit of); Boisleux (N of); Laon (W of)</t>
  </si>
  <si>
    <t>Traffic; Barracks; Camps &amp; Villages</t>
  </si>
  <si>
    <t>Amiens (in and around)</t>
  </si>
  <si>
    <t>Rail &amp; column traffic</t>
  </si>
  <si>
    <t>6 C-aircraft attacked rail &amp; column traffic from 500-900m height, which is why I assume these were daylight attacks. Streets heading S from Amiens were full of marching &amp; camping (? storing?) troops &amp; columns. A train en route from Boves to Amiens was attacked with MG fire. Strong defensive flak.</t>
  </si>
  <si>
    <t>Gentelles area; Daours &amp; Fouilloy</t>
  </si>
  <si>
    <t>Forest Camps; Villages ("strongly occupied")</t>
  </si>
  <si>
    <t>Attacked with Bombs &amp; MG fire.</t>
  </si>
  <si>
    <t>Amiens</t>
  </si>
  <si>
    <t>Night of 7/8 Apr 1918.  Skillful Flak defense.</t>
  </si>
  <si>
    <t>Night of 7/8 Apr 1918.  Explosion at rail stn.</t>
  </si>
  <si>
    <t>Compiègne</t>
  </si>
  <si>
    <t>Unspecified</t>
  </si>
  <si>
    <t>Trains</t>
  </si>
  <si>
    <t>Citation p.07.05 for Lt. Verbeck &amp; Vzfw. Gruber for attacking 3 trains with bombs &amp; MG fire on 24/25 March and stopping them in their tracks. (Pun intended)</t>
  </si>
  <si>
    <t>Châlons - Epernay railway</t>
  </si>
  <si>
    <t>Railway</t>
  </si>
  <si>
    <t>Citation p.07.05 for Lt. Verbeck &amp; Vzfw. Gruber for attacking and blowing up rail lines from low altitude on 26/27 March.</t>
  </si>
  <si>
    <t>St. Nicolas, Amiens-West, Langpré</t>
  </si>
  <si>
    <t>Amiens-West, Condé-Folie, Abbéville</t>
  </si>
  <si>
    <t>Good hits on targets; several fires seen.</t>
  </si>
  <si>
    <t>NdL 08.07 added the info that this was a night attack on 24/25 March.</t>
  </si>
  <si>
    <t>Nite &amp; AM</t>
  </si>
  <si>
    <t>BG ?</t>
  </si>
  <si>
    <t>(Presumably Rail Targets)</t>
  </si>
  <si>
    <t>Night of 19/20 April 1918.</t>
  </si>
  <si>
    <t>Amiens (especially around West RR Stn)</t>
  </si>
  <si>
    <t xml:space="preserve">Night of 20/21 April. </t>
  </si>
  <si>
    <t>Pierrefonds</t>
  </si>
  <si>
    <t>Bucy le Long</t>
  </si>
  <si>
    <t>Barrack Camps</t>
  </si>
  <si>
    <t>Dunkirk, Calais, St. Omer</t>
  </si>
  <si>
    <t>Cities?, Ports? What else?</t>
  </si>
  <si>
    <t>West RR stn &amp; city</t>
  </si>
  <si>
    <t>St. Omer, Cassel, Hazebrouk</t>
  </si>
  <si>
    <t>Report for 11-17 April 1918 - multiple BGs dropped a total of 19,000 kg of bombs on these three targets. (p.09.03)</t>
  </si>
  <si>
    <t>Unspecified (British Front)</t>
  </si>
  <si>
    <t>Installations &amp; Rail Targets</t>
  </si>
  <si>
    <t>Report for 11-17 April 1918 - 60,000 Kg of bombs dropped on these (vaguely defined) targets during this week. (p.09.03)</t>
  </si>
  <si>
    <t>These were probably night raids.  A report on p.09.06 w/o dates discussed flak and searchlights for raids on Nieuport, Beurne, Dunkirk, Calais, Cap Gris Nez, and Boulogne.</t>
  </si>
  <si>
    <t>Camps, Trenches, Art'y Batteries, Marching Troops</t>
  </si>
  <si>
    <t>Since these are Schlactflieger attacks with bombs &amp; MG fire, am assuming day raids.</t>
  </si>
  <si>
    <t>Hazebrouk</t>
  </si>
  <si>
    <t>Schlachtgeschwader (4 of them)</t>
  </si>
  <si>
    <t>Kemmel town, Kemmelberg, Dranoutre (4. Armee)</t>
  </si>
  <si>
    <t>Infantry &amp; Art'y batteries</t>
  </si>
  <si>
    <t>Assuming day raids. In support of offensive - over 60,000 rounds MG fire, 700 Wurfminen (?), &amp; many bombs. (Wurf means "throw".)</t>
  </si>
  <si>
    <t>Night of 19/20 April 1918. Large fire in the area of the West RR Stn.  NdL 10.03 says raid was visibly successful - cites 10,400 kg dropped on Amiens city &amp; West RR stn.</t>
  </si>
  <si>
    <t>Night of 21/22 April.   NdL 10.03 says over 300kg of bombs hit the West RR Stn. [I infer that the total bombload dropped on the city was more than that.]</t>
  </si>
  <si>
    <t>BG (plural)</t>
  </si>
  <si>
    <t>(Presumably city &amp; RR targets)</t>
  </si>
  <si>
    <t>Front Line Attacks</t>
  </si>
  <si>
    <t>Bombed from very low height.</t>
  </si>
  <si>
    <t>Barrack camps, Villages,  Positions</t>
  </si>
  <si>
    <t>(Presumably rail targets)</t>
  </si>
  <si>
    <t>Schlachtflieger (NFI)</t>
  </si>
  <si>
    <t>British Front betw. Scarpe &amp; Oise</t>
  </si>
  <si>
    <t>Positions (presumably art'y), villages, camps</t>
  </si>
  <si>
    <t>Weekly report on p.11.02 for 26 April to 1 May.  Attacked with MG fire and Abwurfmunition ("thrown munitions" like grenades?)  Weather was awful the whole week.</t>
  </si>
  <si>
    <t>Schlachtgeschwader (NFI)</t>
  </si>
  <si>
    <t>Art'y batteries,Trenches, Quarters</t>
  </si>
  <si>
    <t xml:space="preserve">Attacks by one unspecified Schlachtgeschwader with 11,000 rounds of MG fire, "Wurfminen", &amp; over 1400 kg of bombs. </t>
  </si>
  <si>
    <t>Calais, St.Omer, Hazebrouck</t>
  </si>
  <si>
    <t>(Probably British Front)</t>
  </si>
  <si>
    <t>Calais, Dunkirk, Boulogne</t>
  </si>
  <si>
    <t>St.Omer, Hazebrouck</t>
  </si>
  <si>
    <t>Schlachtstaffeln</t>
  </si>
  <si>
    <t>Ammo depots, Art'y Batteries, Villages</t>
  </si>
  <si>
    <t>Multiple Sch. units attacked with MG fire &amp; bombs.</t>
  </si>
  <si>
    <t>{ A total of 22 G-aircraft flew against these two sets of targets.  Good results seen.</t>
  </si>
  <si>
    <t>St.Omer &amp; surrounding villages</t>
  </si>
  <si>
    <t>City &amp; Towns</t>
  </si>
  <si>
    <t>More than 1 BG. Report 12 (page 12.02) specified that the target was the Amiens RR stn &amp; that good results were seen.</t>
  </si>
  <si>
    <t>Calais, Dunkirk, Burgues</t>
  </si>
  <si>
    <t>(Presumably cities &amp; ports)</t>
  </si>
  <si>
    <t>Amiens, St.Omer, Poperinghe, Soissons</t>
  </si>
  <si>
    <t>(Presumably rail, city, tactical targets)</t>
  </si>
  <si>
    <t>Creil; Abbéville, St.Omer, Hazebrouck, Poperinghe, Calais, Dunkirk, Compiègne</t>
  </si>
  <si>
    <t>Amiens, Pierrefonds, Aire, Poperinghe</t>
  </si>
  <si>
    <t>Lillers, Poperinghe, Abbéville, Compiègnie, Creil, &amp; other villages</t>
  </si>
  <si>
    <t>St.Omer</t>
  </si>
  <si>
    <t>Crèvecoeur, Esquennoy, Amiens, Blargies</t>
  </si>
  <si>
    <t>London, Chelmsford, Dover, Chatam</t>
  </si>
  <si>
    <t>"Successfully" bombed. Historical data says it was night of 19/20 May 1918, that 43 planes started out &amp; 33 reached England. 3 of the 33 planes were R-planes; 2 were Rumpler C.VIIs.  49 killed; 177 wounded in this last airplane raid on England.</t>
  </si>
  <si>
    <t>Dunkirk, Etaples, Blargies, Crèvecoeur</t>
  </si>
  <si>
    <t>Presumably Cities (at least)</t>
  </si>
  <si>
    <t>Attacks with MG fire and "Wurfminen".  (Probably Schlachtflieger attacks.) Attacks described as being on the main battle front (Hauptkampffront), which other reports imply is the British front.</t>
  </si>
  <si>
    <t>Total of 53,530 kg of bombs dropped 9-16 May 1918 here.  This number certainly overlaps with other entries this week.  Page 13.03.</t>
  </si>
  <si>
    <t>BG (all in region)</t>
  </si>
  <si>
    <t>Total of 50,000 kg of bombs dropped 9-16 May 1918 on enemy villages here by several BGs.  This number probably overlaps with other entries this week.  Page 13.03.</t>
  </si>
  <si>
    <t>Belgian-French Border to the Scarpe River (English front)</t>
  </si>
  <si>
    <t>Coast near French-Belgian Border (English front)</t>
  </si>
  <si>
    <t>Scarpe River to Oise River (English front)</t>
  </si>
  <si>
    <t>French Front</t>
  </si>
  <si>
    <t>NO BOMBING TOTAL GIVEN FOR FRENCH FRONT 9-16 MAY 1918. (It is not certain that there was any bombing there.)</t>
  </si>
  <si>
    <t>Lillers, Calais, Abbéville, Paris</t>
  </si>
  <si>
    <t>Cities, Munitions Depot, (probably more)</t>
  </si>
  <si>
    <t>Paris, Compiègnie, St. Omer, many other villages</t>
  </si>
  <si>
    <t>Cities &amp; presumably tactical targets</t>
  </si>
  <si>
    <t>Pourier: 2 alerts in Paris the night of 22/23 May. (Am assuming the other cities were also raided that night.) 1 plane detected over Paris; 5 bombs counted in Paris; 50 on suburbs. 10 killed; 24 wounded.</t>
  </si>
  <si>
    <t>Presumably city</t>
  </si>
  <si>
    <t>Hallue Valley</t>
  </si>
  <si>
    <t>Schlacht- &amp; Jadg-flieger</t>
  </si>
  <si>
    <t>Chemin des Dames battlefield (?)</t>
  </si>
  <si>
    <t>Art'y batteries,columns, reinforcements</t>
  </si>
  <si>
    <t>Schlactflieger MG, bomb, &amp; "Minen" attacks on troops almost certainly during the day.  First mention of Jagdflieger attacks on ground targets.</t>
  </si>
  <si>
    <t>St.Omer, Abbéville, Blargies, Clermont, Creil</t>
  </si>
  <si>
    <t>Attacks "with good success".</t>
  </si>
  <si>
    <t>Storage Facilities (Hauptstapelplätze)</t>
  </si>
  <si>
    <t>Report for week of 16-22 May 1918. Page 14.02. This total almost certainly overlaps with individual days' bomb totals.</t>
  </si>
  <si>
    <t>Coast to (near?) French-Belgian Border (English front)</t>
  </si>
  <si>
    <t>French-Belgian Border to the Scarpe</t>
  </si>
  <si>
    <t>Apparently rail &amp; tactical targets</t>
  </si>
  <si>
    <t>BGs (mulitple)</t>
  </si>
  <si>
    <t>Scarpe to the Oise</t>
  </si>
  <si>
    <t>"Militarily important points"</t>
  </si>
  <si>
    <t>Report for week of 16-22 May 1918. Pages 14.02-3. This total almost certainly overlaps with individual days' bomb totals.</t>
  </si>
  <si>
    <t>Report for week of 16-22 May 1918. Page 14.03.  Ammo deports at Blargies and 8km NW of Abbéville were blown up. This total overlaps with individual days' bomb totals.</t>
  </si>
  <si>
    <t>BG7 (others?)</t>
  </si>
  <si>
    <t>Some info comes from report on page 14.04 -- know it was a night raid on 16/17 May and the BG7 (at least) was involved.  1 AEG shot down; 2 of 3 of the crew reached German lines.</t>
  </si>
  <si>
    <t>St.Omer-Hazebrouck &amp; St.Omer-Renescure</t>
  </si>
  <si>
    <t>Rail Lines</t>
  </si>
  <si>
    <t>Report on p.14.11 describes one raid by a Frdh. G.III the night of 14/15 May. Dropped "Minen" on the rail lines from 60-100 meters height. THIS RAID IS CERTAINLY ONE OF THOSE DESCRIBED ON 5/14 OR 5/15.</t>
  </si>
  <si>
    <t>Rail Lines, Trains</t>
  </si>
  <si>
    <t>BG6 (others?)</t>
  </si>
  <si>
    <t>Report on p.14.11 describes one raid by a BG6 bomber the night of 15/16 May. Attacked 3 trains with "Wurfminen" and 800 MG rounds at 20 - 100 meters height on St.Omer - Calais line and near St. Momelin, Overstel, and Quilleval Bridge.  Attacks were around 23:15 and 23:25. This raid tells us the exact night and that the targets (mentioned) were rail targets.  Can't rule out involvement of other BGs or other types of targets or other raids the next evening.</t>
  </si>
  <si>
    <t>Doullens, Abbéville, Blargies, Plessis-Belleville, Villers-Cotteret</t>
  </si>
  <si>
    <t>Presumably airfields, rail, tactical</t>
  </si>
  <si>
    <t>BG (multiple unspecified)</t>
  </si>
  <si>
    <t>Report of 28 May; specified night of 27/28 May. Says bombing done by  unspecified BGs. Presuming target types based on known history.</t>
  </si>
  <si>
    <t>Blargies, Beauvais, Conty, Villers-Cotteret</t>
  </si>
  <si>
    <t>Presumably rail &amp; tactical</t>
  </si>
  <si>
    <t>It says 39 G-planes conducted these raids; I'm assuming it means 39 sorties. Can't tell if it's a single BG or multiple.</t>
  </si>
  <si>
    <t>Can't tell if it's a single BG or multiple BGs.</t>
  </si>
  <si>
    <t>Total of 26,000 kg of bombs dropped 9-16 May 1918 on enemy targets here by unspecified BGs.  This number probably overlaps with other entries this week.  Page 13.03.</t>
  </si>
  <si>
    <t>Unspecified single BG; unspecified target type.  "Good success observed."</t>
  </si>
  <si>
    <t>Unspecified multiple BGs bombed unspecified targets in Amiens on night of 18/19 April &amp; morning of 19 April 1918.</t>
  </si>
  <si>
    <t>Abbéville, Amiens, Beauvais, Villers-Cotteret, Chateau-Thierry</t>
  </si>
  <si>
    <t>Etaples, Lillers, St.Omer, Creil; Meaux</t>
  </si>
  <si>
    <t>Presumably rail &amp; tactical; Rail Stn</t>
  </si>
  <si>
    <t>Report of 31 May; specified night of 30/31 May.  Only target type specifically mentioned was Meaux rail station; extraordinarily strong explosion seen there. Other target types assumptions based on known history.</t>
  </si>
  <si>
    <t>Etaples, Abbéville, Creil; Meaux; Epinal</t>
  </si>
  <si>
    <t>Report of 1 June; specified night of 31 May/1 June.  Target types assumptions based on known history.</t>
  </si>
  <si>
    <t>Paris, Crépy, Creil, Meaux</t>
  </si>
  <si>
    <t>Presumably Paris city, rail &amp; tactical</t>
  </si>
  <si>
    <t>Report of 2 June; specified night of 1/2 June.  Target types assumptions based on known history.</t>
  </si>
  <si>
    <t>Beauvais, Creil, Meaux</t>
  </si>
  <si>
    <t>Page 15.02 - Western Front total for week of 27/28 May to 2/3 June was 381,540 kg of bombs.</t>
  </si>
  <si>
    <t>Page 15.03.  Total bombload on this front for week of 23-29 May 1918. Overlaps with individual entries.</t>
  </si>
  <si>
    <t>Coast to Belgian-French Border - English Front</t>
  </si>
  <si>
    <t>All - says transport lines</t>
  </si>
  <si>
    <t>All - says RR stns, Quarters, Airfields</t>
  </si>
  <si>
    <t>Scarpe to the Oise (English Front)</t>
  </si>
  <si>
    <t>All - says Quarters, RR targets, Ammo Dumps</t>
  </si>
  <si>
    <t>All - says Quarters in villages &amp; RR Stns</t>
  </si>
  <si>
    <t>Oise to Reims (French Front)</t>
  </si>
  <si>
    <t>NO BOMBING MENTIONED</t>
  </si>
  <si>
    <t>Reims to Vosges (French Front)</t>
  </si>
  <si>
    <t>Macedonian Front</t>
  </si>
  <si>
    <t>FA30</t>
  </si>
  <si>
    <t>Camps &amp; Vehicle Column</t>
  </si>
  <si>
    <t>May 1918 ?</t>
  </si>
  <si>
    <t>Commendation on pp. b15.04-5.  Attack from low height with bombs &amp; MG fire. No date specified.</t>
  </si>
  <si>
    <t>St.Pol, Amiens, Plessis-Belleville, Crépy</t>
  </si>
  <si>
    <t>Presumably airfields, rail</t>
  </si>
  <si>
    <t>Night of 3/4 June. Target type assumptions based on history.  Can't rule out other target types like tactical.</t>
  </si>
  <si>
    <t>Calais &amp; Dunkirk; Coudekerque &amp; Plessis-Belleville</t>
  </si>
  <si>
    <t>Plessis-Belleville; Beauvais</t>
  </si>
  <si>
    <t>Airfield; Road Traffic?</t>
  </si>
  <si>
    <t>Creil, Clermont, Amiens</t>
  </si>
  <si>
    <t>Night of 8/9 June.</t>
  </si>
  <si>
    <t>Page 16.02 - can no longer assume Schlachtstafflen attacks were during the day.</t>
  </si>
  <si>
    <t xml:space="preserve">Week of 30 May to 5 June 1918. </t>
  </si>
  <si>
    <t>Coudekerque Airfield</t>
  </si>
  <si>
    <t>RR Stns, Ammo dumps, Storage camps</t>
  </si>
  <si>
    <t>Breteuil</t>
  </si>
  <si>
    <t>Columns &amp; occupied villages</t>
  </si>
  <si>
    <t>Night of 11/12 June.  Bombing discussion didn't discuss target type, but in previous sentence mentioned column traffic with all weapons &amp; occupied villages at Berteuil.</t>
  </si>
  <si>
    <t xml:space="preserve">Upper Aronde River </t>
  </si>
  <si>
    <t>River crossings &amp; surrounding villages</t>
  </si>
  <si>
    <t>Night of 11/12 June.  The Aronde River flows into the Oise.</t>
  </si>
  <si>
    <t>Schlachtstaffeln (unspecified)</t>
  </si>
  <si>
    <t>Batteries &amp; Columns</t>
  </si>
  <si>
    <t>Attacked with bombs &amp; 15,800 rounds of MG fire.</t>
  </si>
  <si>
    <t>Paris, Compiègnie, St. Just, Crèvecoeur,  other villages</t>
  </si>
  <si>
    <t>Cities, villages</t>
  </si>
  <si>
    <t>Marne River Battlefield</t>
  </si>
  <si>
    <t>Infantry positions &amp; firing batteries</t>
  </si>
  <si>
    <t>St. Just, Amiens, Beaumetz, Mondicourt, Abbéville, surrounding villages; Raray</t>
  </si>
  <si>
    <t>A,CT,R,T</t>
  </si>
  <si>
    <t>Cities, villages, airfield</t>
  </si>
  <si>
    <t>Presumably airfields, rail &amp; tactical</t>
  </si>
  <si>
    <t>Report of 29 May; specified night of 28/29 May. Says bombing done by  unspecified BGs. Presuming target types based on known history. Groupement Féquant had moved to Beauvais on 3 April 1918.</t>
  </si>
  <si>
    <t>Report of 30 May; specified night of 29/30 May.  Presuming target types based on known history.  Groupement Féquant had moved to Beauvais on 3 April 1918.</t>
  </si>
  <si>
    <t>Night of 4/5 June. 2 burning hangars observed at Plessis-Belleville airfield. Target type at Beauvais assumed based on recon reports of road traffic.  Also, various Groupements have moved to &amp; from Beauvais since April 1918.</t>
  </si>
  <si>
    <t>Report of 3 June; specified night of 2/3 June.  Target types assumptions based on known history.   Various Groupements have moved to &amp; from Beauvais since April 1918.  Said 381,540 kg of bombs dropped in the last week.  (Database shows total of 381,483 since night of 27/28 May.)</t>
  </si>
  <si>
    <t>Transport headed south from C&amp;D; Airfields</t>
  </si>
  <si>
    <t>Cities;  Airfield @ Cou'que</t>
  </si>
  <si>
    <t>Paris, Crépy; Coudekerque</t>
  </si>
  <si>
    <t>Night of 5/6 June. Bombed Coud'que &amp; P-B airfields. Weekly report for 6-12 June (p.17.03) mentioned Calais &amp; Dunkirk attacks were against transport headed south. During that week, Coud'que airfield bombed by BGs and Schlact'n &amp; several hangars burned.</t>
  </si>
  <si>
    <t>Night of 6/7 June. Bombstrikes &amp; fires in the area of the Eiffel Tower &amp; Champs Elysées observed. May be other targets than those known/assumed. NdL 17.03 says Coud. Airfield bombed by BGs &amp; Schlact'n week of 6-12 June &amp; several hangars burned.</t>
  </si>
  <si>
    <t>Coudekerque, Dunkirk, Poperinghe</t>
  </si>
  <si>
    <t>Presumably airfield(s) &amp; tactical targets</t>
  </si>
  <si>
    <t>Week of 6-12 June.  Belgian-French Border to the Scarpe River (English front).  Target types unspecified -- made educated guesses.</t>
  </si>
  <si>
    <t>Villages, Rail installations, Troop Camps</t>
  </si>
  <si>
    <t xml:space="preserve">Week of 6-12 June.  </t>
  </si>
  <si>
    <t>Village Quarters &amp; Rail Instalations</t>
  </si>
  <si>
    <t>Entire Western Front</t>
  </si>
  <si>
    <t>FA 305</t>
  </si>
  <si>
    <t>Rebel Camps</t>
  </si>
  <si>
    <t>Made several attacks on "Rebellenlager" 11-17 May 1918.</t>
  </si>
  <si>
    <t>Ammo dump, Rail targets, maybe other tactical targets</t>
  </si>
  <si>
    <t>Page b.17.08 (June 1918) tells story of Hauptmann Zorer, famous pilot (leader?) of Kampfstaffel 1, who was captured during a raid on Ypres the night of 31AUG/1SEP 1917 because his plane had a  carburetor fire.</t>
  </si>
  <si>
    <t>b17</t>
  </si>
  <si>
    <t>RR Stn; unknown</t>
  </si>
  <si>
    <t>Mestre; Treviso</t>
  </si>
  <si>
    <t>Press report in NdL 50.17 from Italian newspaper, apparently relating to previous entries.  Mentions raids on Treviso and MESTRE on 27JAN1918. Considerable damage in Treviso in central city. Damage in Mestre was lighter but with more casualties.</t>
  </si>
  <si>
    <t>Attacked with bombs &amp; MG fire.  Also, aerial photos reported on page 18.01 that Verberie RR stn was destroyed by bombing on 16 and 17 June.</t>
  </si>
  <si>
    <t>Kromenhoek and Coudekerque-Branche</t>
  </si>
  <si>
    <t>Brandhoek (near); Dickebusch (near)</t>
  </si>
  <si>
    <t>Camps; Artillery Positions</t>
  </si>
  <si>
    <t>Night of 19/20 June 1918; attacked with bombs &amp; MG fire.</t>
  </si>
  <si>
    <t>Estrée-Remy, Clermont, Estrée-St. Denis, Aire, Béthune, Condé Folie; Aronde Valley, Arras (W&amp;S of), Hallue Valley; La Houssoye (near)</t>
  </si>
  <si>
    <t>Villages?; Villages; Artillery Positions</t>
  </si>
  <si>
    <t>Schlachtstaffeln (multiple unspecified)</t>
  </si>
  <si>
    <t>Infantry Positions</t>
  </si>
  <si>
    <t>St. Denis to Gournay Roads</t>
  </si>
  <si>
    <t>Marching Columns</t>
  </si>
  <si>
    <t>Attacked with bombs, Wurfgrenaten, &amp; MG fire.</t>
  </si>
  <si>
    <t>Reims (S of)</t>
  </si>
  <si>
    <t>Artillery batteries &amp;  Villages</t>
  </si>
  <si>
    <t>Amiens (W of); Condé Folie; Paris; Plessis-Belleville</t>
  </si>
  <si>
    <t>RR Stn; unknown; City; Airfield</t>
  </si>
  <si>
    <t>Night of 23/24 June; target types of Paris and P-B inferred</t>
  </si>
  <si>
    <t>Ansacq, Verberie, Clermont</t>
  </si>
  <si>
    <t>Airfields &amp; RR installations</t>
  </si>
  <si>
    <t>Week of 13-19 June.  Airfield near Dunkirk attacked from low height with bombs by Schlactstaffeln.</t>
  </si>
  <si>
    <t>Coast to Belgian-French Border - English Front -- near Dunkirk, Poperinghe, St. Omer</t>
  </si>
  <si>
    <t>Arras &amp; Doullens (between); Lillers</t>
  </si>
  <si>
    <t>Villages; RR Stn</t>
  </si>
  <si>
    <t>THIS ENTRY MAY BE PART OF THE ONE THAT FOLLOWS IT &amp; THEREFORE DOUBLE-COUNT THE BOMB WEIGHT.  From weekly report on p.18.03 - night of 16/17 June.</t>
  </si>
  <si>
    <t>Aire, St. Venant, Arras (around)</t>
  </si>
  <si>
    <t>THIS ENTRY MAY BE PART OF THE ONE THAT PRECEDES IT &amp; THEREFORE DOUBLE-COUNT THE BOMB WEIGHT.  From weekly report on p.18.03 - night of 19/20 June.</t>
  </si>
  <si>
    <t>Villages, RR Stn</t>
  </si>
  <si>
    <t>Week of 13-19 June.  Rather than a total for this section of the front, the report lists totals on two nights.  I'm assuming that was the only bombing that week here.</t>
  </si>
  <si>
    <t>Villages, Ammo dumps, Airfields</t>
  </si>
  <si>
    <t>Week of 13-19 June.  No total given.</t>
  </si>
  <si>
    <t>Week of 13-19 June.  No total given.  Verberie RR Stn destroyed by bombing.</t>
  </si>
  <si>
    <t>Pompey &amp; Dieulouard</t>
  </si>
  <si>
    <t>Night of 14/15 June.  Mentioned in French Front weekly report on page 18.04.</t>
  </si>
  <si>
    <t>Schlachtstaffel 37</t>
  </si>
  <si>
    <t>Magneux; Baslieux to Fismes &amp; Blanzy to Fismes</t>
  </si>
  <si>
    <t>French Airfield; Marching columns</t>
  </si>
  <si>
    <t>NdL pp.18.07-8. Attacked from 30-50 meters with Wurfminen, infantry bombs, and MG fire. Almost all planes at airfield had hits on wings and fuselages. Direct hits with Wurfminen on 3 hangars &amp; 5 barracks at airfield.</t>
  </si>
  <si>
    <t>Enemy positions &amp; crossings</t>
  </si>
  <si>
    <t>Am assuming a day raid since next sentence specified a night raid on other targets.</t>
  </si>
  <si>
    <t>La Bassée Canal</t>
  </si>
  <si>
    <t>Bertangles, Ansacq, Plessis-Belleville; Clermont, Estées-St.Denis; Aronde Valley</t>
  </si>
  <si>
    <t>Airfields; Places/Villages; Villages</t>
  </si>
  <si>
    <t>Night of 25/26 June. Good successes observed.</t>
  </si>
  <si>
    <t>"Over" 1000 kg bombs. Large fire seen in inner city.  Poirier shows raid by one plane over the city on 26/27 June.  Authorities found 6 bombstrikes; 0 casualties.</t>
  </si>
  <si>
    <t xml:space="preserve">Night of 27/28 June. </t>
  </si>
  <si>
    <t>Lagny</t>
  </si>
  <si>
    <t>Longpré</t>
  </si>
  <si>
    <t>Villers-Cotteret (near)</t>
  </si>
  <si>
    <t>St. Cyr &amp; Viefvillers</t>
  </si>
  <si>
    <t>Night of 27/28 June. Observed numerous hits between the hangars and long-burning fire.</t>
  </si>
  <si>
    <t>Abbéville, Blargies</t>
  </si>
  <si>
    <t>Presumably tactical</t>
  </si>
  <si>
    <t>Night of 27/28 June.  Am assuming tactical because there were some mentions of ammo dumps near these locations in the past.</t>
  </si>
  <si>
    <t>Furnes &amp; Adinkerque</t>
  </si>
  <si>
    <t>Schlactflieger &amp; Infanterieflieger</t>
  </si>
  <si>
    <t>Armentières-Hazebrouck RR (S of)</t>
  </si>
  <si>
    <t>Infantry &amp; Art'y Positions</t>
  </si>
  <si>
    <t>Dropped bombs &amp; fired 2250 MG rounds during the battle.</t>
  </si>
  <si>
    <t>Avesnes, Lillers, St. Venant</t>
  </si>
  <si>
    <t>Night of 28/29 June.</t>
  </si>
  <si>
    <t>NdL 19.02</t>
  </si>
  <si>
    <t>Says "Gistel" was attacked by enemy bombers but actually doesn't specify that it was the airfield.</t>
  </si>
  <si>
    <t>Abbéville, Villers-Cotterets, Crépy-en-Valois</t>
  </si>
  <si>
    <t>Amiens (N of)</t>
  </si>
  <si>
    <t>Troop Camp(s)</t>
  </si>
  <si>
    <t>Presumably Steel Works</t>
  </si>
  <si>
    <t>Viefvillers, Rieux, Tatonville</t>
  </si>
  <si>
    <t>Paris (near)</t>
  </si>
  <si>
    <t>Troop Columns &amp; Villages</t>
  </si>
  <si>
    <t>Attacked with bombs &amp; "Wurfgrenaten"</t>
  </si>
  <si>
    <t>Night of 29/30 June.</t>
  </si>
  <si>
    <t>Proven (near)</t>
  </si>
  <si>
    <t>Boulogne, Etaples, Aire, Crépy-en-Valois, Villers-Cotterets, Compiègne, Dombasle</t>
  </si>
  <si>
    <t>Plessis-Belleville</t>
  </si>
  <si>
    <t>Night of 28/29 June.  An earlier raid on Lillers attacked a RR Stn.</t>
  </si>
  <si>
    <t>Night of 30 June/1 July.</t>
  </si>
  <si>
    <t>Villers-Cotterets, Mareuil, Dombasle, Dieppe</t>
  </si>
  <si>
    <t>Azelot &amp; Pont. St. Vincent</t>
  </si>
  <si>
    <t>Crépy-en-Valois &amp; Chateau-Thierry (between)</t>
  </si>
  <si>
    <t>Crépy-en-Valois</t>
  </si>
  <si>
    <t>Brightly-lit factory</t>
  </si>
  <si>
    <t>Dombasle (near)</t>
  </si>
  <si>
    <t>Night of 1/2 July.  Good results.</t>
  </si>
  <si>
    <t>Schlactstaffel</t>
  </si>
  <si>
    <t>Dunkirk  airfield &amp; Bergues City</t>
  </si>
  <si>
    <t>Week of 20-26 June.  Attacked with bombs &amp; MG fire.</t>
  </si>
  <si>
    <t>Dunkirk  airfield &amp; installations between Poperinge &amp; Ypres</t>
  </si>
  <si>
    <t>Week of 20-26 June.  "Successful" bomb raids.</t>
  </si>
  <si>
    <t>Night of 26/27 June. In weekly report, p.19.03.</t>
  </si>
  <si>
    <t>Scarpe River to Somme River (English front)</t>
  </si>
  <si>
    <t>Condé-Folie, Amiens, Hallue Valley Quarters</t>
  </si>
  <si>
    <t>Week of 20-26 June.  These successful attacks took place the nights of 19/20 and 23/24 June.</t>
  </si>
  <si>
    <t>Schlachtflieger (unspecified)</t>
  </si>
  <si>
    <t>Neuviller (French Front)</t>
  </si>
  <si>
    <t>Villages &amp; Streets</t>
  </si>
  <si>
    <t>Attacked with bombs &amp; Wurfgranaten. Page 19.04</t>
  </si>
  <si>
    <t>Ochey airfield attacked by BG(s) on three unspecified nights the week of 20-26 June.</t>
  </si>
  <si>
    <t>Ochey (French Front)</t>
  </si>
  <si>
    <t>Dunkirk, Adinkerke, Crépy, Compiègne, Meaux, Etaples, Doullens, Aire, St.Venant</t>
  </si>
  <si>
    <t>Amiens (S of) &amp; at Ourcq (river)</t>
  </si>
  <si>
    <t>Infantry &amp; Artillery positions, Troop concentrations</t>
  </si>
  <si>
    <t>behind the "Main battle front" (?)</t>
  </si>
  <si>
    <t>Attacks with MG fire, bombs, Wurfgranaten</t>
  </si>
  <si>
    <t>Amiens (both sides of)</t>
  </si>
  <si>
    <t>Attacks with MG fire &amp; Wurfgranaten</t>
  </si>
  <si>
    <t>Occupied Enemy Trenches</t>
  </si>
  <si>
    <t>Night of 1/2 July.  Good results. Based on recon reports in the days after, it's likely that many of these places were rail targets.</t>
  </si>
  <si>
    <t>Week of 27 June to 3 July 1918.</t>
  </si>
  <si>
    <t>Airfields, Trenches, Canal ports, Installations</t>
  </si>
  <si>
    <t>Scarpe to the Avre River (English Front)</t>
  </si>
  <si>
    <t>Week of 27 June to 3 July 1918. This is an approximate bomb total.</t>
  </si>
  <si>
    <t>Paris and critical junctions behind the French front</t>
  </si>
  <si>
    <t>City, RR</t>
  </si>
  <si>
    <t>Paris (French front)</t>
  </si>
  <si>
    <t>Ansacq &amp; Blargies (French front)</t>
  </si>
  <si>
    <t>Unspecified on French Front</t>
  </si>
  <si>
    <t>Beauvais</t>
  </si>
  <si>
    <t>Report of 30/31 May from p.20.10 - 20.11.</t>
  </si>
  <si>
    <t>BG (unspecified)</t>
  </si>
  <si>
    <t>Azelot</t>
  </si>
  <si>
    <t>Night of 8/9 July.</t>
  </si>
  <si>
    <t xml:space="preserve">Night of 11/12 July. </t>
  </si>
  <si>
    <t>Lillers - Aire -St.Omer and Hazebrouck - Lillers</t>
  </si>
  <si>
    <t>Bergues</t>
  </si>
  <si>
    <t>Enemy hinterland</t>
  </si>
  <si>
    <t>Conty; Ailly</t>
  </si>
  <si>
    <t>Ypres &amp; Zillebeker Lake (BETWEEN)</t>
  </si>
  <si>
    <t>Artillery "Nests"</t>
  </si>
  <si>
    <t>Dunkirk to Hazebrouck &amp; Arras to Doullens</t>
  </si>
  <si>
    <t>Rail System</t>
  </si>
  <si>
    <t>Night of 12/13 July.</t>
  </si>
  <si>
    <t>St.Omer (incl. Conty &amp; surroundings)</t>
  </si>
  <si>
    <t>Rail targets?; Villages</t>
  </si>
  <si>
    <t>Flanders Front</t>
  </si>
  <si>
    <t>"Immediate Objectives"</t>
  </si>
  <si>
    <t>Schlactgruppen</t>
  </si>
  <si>
    <t>"behind the front"</t>
  </si>
  <si>
    <t>"Troop targets"</t>
  </si>
  <si>
    <t>Bombs &amp; MG fire.</t>
  </si>
  <si>
    <t>Air, Amiens, Compiègne, Mareuil; Joinville &amp; Tronville</t>
  </si>
  <si>
    <t>Unknown; RR Stns</t>
  </si>
  <si>
    <t>Amiens (NW of, including Allonville)</t>
  </si>
  <si>
    <t>Villages, incl. Allonville RR Stn</t>
  </si>
  <si>
    <t>Page 21.03 - night of 4/5 July</t>
  </si>
  <si>
    <t>Esquerdes (Pas-de-Calais, near North Sea &amp; Belgian Border)</t>
  </si>
  <si>
    <t>Powder Factory</t>
  </si>
  <si>
    <t>Bombed at 2304 night of 29/30 June. Plane was DFW C.V 218/17, Vzfw Gruber &amp; Ltn Verbeck. This probably overlaps with other reports for this night.  Page b.21.07.</t>
  </si>
  <si>
    <t>Enemy reinforcements, tanks, artillery</t>
  </si>
  <si>
    <t>A tank was hit with Wurfminen.</t>
  </si>
  <si>
    <t>Connantre, Montmirail, Somme-sous, Châlons, St.Dizier</t>
  </si>
  <si>
    <t>Night of 15/16 July.</t>
  </si>
  <si>
    <t>Bombs &amp; MG fire on unspecified targets.</t>
  </si>
  <si>
    <t>Châlons, Connantre, Fère-Champenoise, Coulomniers, Compiègne, St.Pol, Doullens, Lillers, Conty, Révigny, Commercy</t>
  </si>
  <si>
    <t>Aisne to the Marne</t>
  </si>
  <si>
    <t>Pre-Dawn</t>
  </si>
  <si>
    <t>Infantry, Auto columns, Tank groups</t>
  </si>
  <si>
    <t>Seems to be describing "before dawn" (Vortagen) attacks. Bombs &amp; MG fire.  Columns were stampeded.</t>
  </si>
  <si>
    <t>Lys sector</t>
  </si>
  <si>
    <t>Columns, Tanks, Batteries</t>
  </si>
  <si>
    <t>Attacking from 50m height. 4 planes of Schlachtstaffel 37 strafed infantry with 20,000 rounds.</t>
  </si>
  <si>
    <t>St.Pol &amp; Longpré</t>
  </si>
  <si>
    <t>RR Stns &amp; Train</t>
  </si>
  <si>
    <t xml:space="preserve">Night of 18/19 July. </t>
  </si>
  <si>
    <t>Night of 18/19 July. Many hits on rail stns; munitions train in St.Pol stn blown up.</t>
  </si>
  <si>
    <t>Chantilly</t>
  </si>
  <si>
    <t>Night of 18/19 July.  Based on the text, these are probably also camps but can't be positive.</t>
  </si>
  <si>
    <t>Compiègne &amp; Châlons (between)</t>
  </si>
  <si>
    <t>Night of 18/19 July.  "around" 36,500 kg.  3 large fires in Châlons.</t>
  </si>
  <si>
    <t>Night of 18/19 July.  2 large fires (in town?); 1 explosion in RR stn.</t>
  </si>
  <si>
    <t>Vitry-le-François</t>
  </si>
  <si>
    <t>Rail Line &amp; Train</t>
  </si>
  <si>
    <t>Night of 18/19 July.  Attack on train caused it to stop.</t>
  </si>
  <si>
    <t>Pompey &amp; Commercy</t>
  </si>
  <si>
    <t>Works, presumably steel</t>
  </si>
  <si>
    <t>Aisne &amp; Marne Rivers (Between)</t>
  </si>
  <si>
    <t>Dunkirk (English front)</t>
  </si>
  <si>
    <t>Bombs, MG fire &amp; Wurfgranaten</t>
  </si>
  <si>
    <t>Entire Front</t>
  </si>
  <si>
    <t>Militarily important villages &amp; rail infrastructure</t>
  </si>
  <si>
    <t>Night of 19/20 July.  Many hits observed.  THIS ENTRY APPEARS TO COVER ALL BG BOMBING THIS NIGHT.</t>
  </si>
  <si>
    <t>Soissons (SW of)</t>
  </si>
  <si>
    <t>Attack by Schlacht- and Jagdstaffeln at 2030 hours and later.</t>
  </si>
  <si>
    <t>4. Armee Schlachtstaffeln</t>
  </si>
  <si>
    <t>Dunkirk Area</t>
  </si>
  <si>
    <t>Airfields &amp; Rail Installations</t>
  </si>
  <si>
    <t>Repeated their nightly attacks; large explosions in Coxyde-Bad.</t>
  </si>
  <si>
    <t>Marne between Chartèves &amp; Dormans</t>
  </si>
  <si>
    <t>Footbridges</t>
  </si>
  <si>
    <t>Schlact- &amp; Jagdstaffeln attacks with bombs &amp; MG fire.  Hindered the enemy for a long time from crossing the river.</t>
  </si>
  <si>
    <t>Calais, Dunkirk, Poperinghe, Chantilly, Creil, Clermont, Châlons, Epernay, Bar-le-Duc, AND OTHERS</t>
  </si>
  <si>
    <t>Villages and Camps &amp; other things</t>
  </si>
  <si>
    <t>Night of 11/12 July.   Weekly report on page b22.05 mentioned multiple Bogohls made hits and fires at Conty RR Stn and villages NE of there twice during the week of 11-17 July.</t>
  </si>
  <si>
    <t>Weekly report on page b22.05 mentioned multiple Bogohls made hits and fires at Conty RR Stn and villages NE of there twice during the week of 11-17 July.</t>
  </si>
  <si>
    <t>Calais &amp; Amiens</t>
  </si>
  <si>
    <t>Night of 23/24 July.</t>
  </si>
  <si>
    <t>Schlactflieger (unspecified)</t>
  </si>
  <si>
    <t>Night of 24/25 July.  Attacked with bombs &amp; MG fire.</t>
  </si>
  <si>
    <t>(Supporting ground forces)</t>
  </si>
  <si>
    <t>Marne River</t>
  </si>
  <si>
    <t>Bridges</t>
  </si>
  <si>
    <t>Marne Bridges &amp; many other targets</t>
  </si>
  <si>
    <t>Bridges, etc.</t>
  </si>
  <si>
    <t>Night of 24/25 July.  In 25 July entry under "Our Losses", mentions 1 G-plane shot down by Flak (crew not wounded) and 3 G-planes missing.</t>
  </si>
  <si>
    <t>FE2s dropped 814 lbs of bombs on Gontrode. 4 of the 8 bombs hit the airship shed, resulting in smoke coming from it. Also fired 30 one-lb pom-pom shells into shed.  100 Sqn's last raid on this front.  1 FE2 brought down and crew POW.</t>
  </si>
  <si>
    <t>Dunkirk, Calais, Poperinghe, Savy, Fère-Champenoise, Sommesous, Châlons, Epernay</t>
  </si>
  <si>
    <t>Night of 25/26 July.  [I believe it says] Epernay fire burned all night long.</t>
  </si>
  <si>
    <t>BG &amp; Schl.</t>
  </si>
  <si>
    <t>Le Charmel to Fère-en-Tardenois</t>
  </si>
  <si>
    <t>Columns heading N on roads</t>
  </si>
  <si>
    <t>Attacks from 1200 to 1730 by BGs, Schlact- and Jagd-flieger.  Attacks successful and traffic significantly reduced.</t>
  </si>
  <si>
    <t>Coast to the Scarpe (Eng. front) - Calais, Dunkirk, Bergues, Furnes, Poperinghe, Longpré, St.Pol, Pont Remy, Frévent, Canaple, Aire, Hazebrouck, Lillers, Etaples</t>
  </si>
  <si>
    <t>Schl. (multiple unspecified)</t>
  </si>
  <si>
    <t>Coast to the Scarpe (Eng. front) - Dunkirk</t>
  </si>
  <si>
    <t>Week of 18 - 24 July 1918. Attacks with bombs.</t>
  </si>
  <si>
    <t>Scarpe to Avre - Conty, Savy, Chantilly, Creil, Clermont, Corbie, La Neuville, Amiens, Coisy</t>
  </si>
  <si>
    <t>Blargies, Poperinghe, Romescamp, Abancourt (ammo depot), other villages</t>
  </si>
  <si>
    <t>13,17,23</t>
  </si>
  <si>
    <t>"Successfully" bombed - explosions &amp; fire lasted a long time. Pages 17.07-8 contain report from BG7 commander of raid on Blargies ammo dump &amp; rail installations late in the night of 20MAY1918. AEG G.IV took off at 2245 hours on the 20th. His plane carried 812.5 kg of bombs. Page 23.17 - Agent report mentions strike on ammo dump at Abancourt (10km S of Aumale and NW of Blargies) by BG7.  Ammo dump exploded and burned almost all night long.</t>
  </si>
  <si>
    <t>Ourcq Valley near Oulchy-le-Château, Tréloup, Dormans</t>
  </si>
  <si>
    <t>Presumably used bombs as well as MG fire.  [Tréloup &amp; Dormans were the area on the Marne that was bombed so heavily by the French on 15-17 July.]</t>
  </si>
  <si>
    <t>Presumably used bombs as well as MG fire.  They were supporting the German infantry in their defense at the Marne bridges.  [See comment above. THIS OVERLAPS WITH PREVIOUS ENTRY.]</t>
  </si>
  <si>
    <t>This is probably mentioned in Martel, original p.352: "On July 15th the German bomber force appeared in the middle of the day over the Marne with its 1st Escadre. "</t>
  </si>
  <si>
    <t>Attacks listed were in "the preceding nights".  (Mareuil is just 5 miles E of Dormans on the Marne.)</t>
  </si>
  <si>
    <t>Western Front</t>
  </si>
  <si>
    <t>Night of 29/30 July. Implies it is the total for the entire night.</t>
  </si>
  <si>
    <t>Dunkirk; La Panne (off of)</t>
  </si>
  <si>
    <t>Camp(s); Ships</t>
  </si>
  <si>
    <t>N,T</t>
  </si>
  <si>
    <t>Flanders Front; Battlefields; Châlons; Meaux, Breteuil, Creil, Paris suburbs</t>
  </si>
  <si>
    <t>Airfields &amp; Installations; Villages &amp; Troop Movements; Likely Munitions Dump; Cities &amp; other targets</t>
  </si>
  <si>
    <t>A,CT, T</t>
  </si>
  <si>
    <t>Bombing total given. Unusually strong explosions near Châlons with fires lasting several hours -- presumed munitions dump.</t>
  </si>
  <si>
    <t>Vesle River (S of)</t>
  </si>
  <si>
    <t>Heavy infantry &amp; vehicle traffic</t>
  </si>
  <si>
    <t>Morning &amp; afternoon attacks with bombs &amp; MG fire.</t>
  </si>
  <si>
    <t>Week of 25-31 July 1918.</t>
  </si>
  <si>
    <t>Notziele (Alternate targets?)</t>
  </si>
  <si>
    <t>Le Havre</t>
  </si>
  <si>
    <t>Flanders Front (Coast to the Scarpe)</t>
  </si>
  <si>
    <t>Week of 25-31 July 1918.  (Not-- can mean emergency, distress, misery, hardship, minimal.  Were they hitting targets in desperation?)</t>
  </si>
  <si>
    <t>Rail Station</t>
  </si>
  <si>
    <t>Night of 25/26 July. Extraordinarily huge fire at Epernay.  Bomb weight included in the following entry.</t>
  </si>
  <si>
    <t>Munitions Train</t>
  </si>
  <si>
    <t>Le Havre, Etaples, St.Omer, Meaux, Château-Thierry, Epernay, Chälons</t>
  </si>
  <si>
    <t>Night of 31 July/1 August. NdL 24.04. Several explosions in munitions train in Epernay.  Train was right next to a hospital. Bomb weight included in total for following entry.</t>
  </si>
  <si>
    <t>St. Etienne-au-Temple</t>
  </si>
  <si>
    <t>Night of 1/2 August; NdL page 24.04.  Extensive explosions with long-burning fire.</t>
  </si>
  <si>
    <t>French Front - Reims to Verdun</t>
  </si>
  <si>
    <t>Rail Junctions, Ammo Dumps, Airfields</t>
  </si>
  <si>
    <t>Report for week of 25-31 July 1918.  One target specifically mentioned was ammo dump at St. Etienne-au-Temple on 1/2 August.</t>
  </si>
  <si>
    <t>BG8</t>
  </si>
  <si>
    <t>Week of 25-31 July 1918. Explosions &amp; fire at the airfields.   Aerial photos show fewer squadrons there.</t>
  </si>
  <si>
    <t>Xaffevillers &amp; Pagny</t>
  </si>
  <si>
    <t>Billy (E of)</t>
  </si>
  <si>
    <t>Port, Train, Tactical; certainly others u/k</t>
  </si>
  <si>
    <t>Part of list of raids above.  Mentioned Fliegerschützen (Gunner) Sluga for special commendation.</t>
  </si>
  <si>
    <t>Good hits observed.  Weekly report on page b22.05 mentioned multiple Bogohls made hits and fires at Conty RR Stn and villages NE of there twice during the week of 11-17 July.  Mention of a Bombenstaffel 25 crew that bombed Revigny RR stn confirmed that this raid was night of 16/17 July - Pages b24.06-7.  (Main record didn't specify day or night raid.)</t>
  </si>
  <si>
    <t>22,24</t>
  </si>
  <si>
    <t>Powder Magazine</t>
  </si>
  <si>
    <t>Night of 30 June/1 July.  According to report on page 24.07, a BG6 raid on Aire hit a powder magazine and caused a huge explosion that burned for over a day.  CAN'T RULE OUT THAT THIS IS ONE OF THE AIRE ATTACKS THAT WAS LISTED AS OCCURRING ON THE PREVIOUS OR FOLLOWING NIGHT.</t>
  </si>
  <si>
    <t>Artillery Batteries</t>
  </si>
  <si>
    <t>Attacks with bombs and Wurfgranaten suggest daytime Schlactstaffeln missions.</t>
  </si>
  <si>
    <t>Attacks with MG fire &amp; bombs.</t>
  </si>
  <si>
    <t>Artillery &amp; lead advancing Infantry</t>
  </si>
  <si>
    <t>Night of 6/7 August.</t>
  </si>
  <si>
    <t>Toul</t>
  </si>
  <si>
    <t>Reserves, Columns, Tanks, Artillery</t>
  </si>
  <si>
    <t>Attacked with MG fire, bombs, Wurfgranaten. Am guessing that "reserves" is a good translation for Bereitschaften, which means standby, readiness, or preparedness.  (Also mentions Flak units attacking tanks and infantry!)</t>
  </si>
  <si>
    <t>Châlons (near); 7. Armee Front</t>
  </si>
  <si>
    <t>RR Stns; Villages &amp; Airfields</t>
  </si>
  <si>
    <t>Night of 7/8 AUG 1918.</t>
  </si>
  <si>
    <t>Tanks, Batteries, Reserves, Road Traffic</t>
  </si>
  <si>
    <t>Day&amp;Night</t>
  </si>
  <si>
    <t>Columns on roads, Quarters, Cities</t>
  </si>
  <si>
    <t>GB attacks during day of 9AUG and night of 9/10 August.</t>
  </si>
  <si>
    <t>From Amiens E and SE</t>
  </si>
  <si>
    <t>Advancing infantry, cavalry, tanks, artillery batteries &amp; limbers</t>
  </si>
  <si>
    <t>Attacked from as low as 50 meters.  Previous sentence describes traffic from Amiens, so I assume that is the location of the attacks mentioned in the following sentence.</t>
  </si>
  <si>
    <t>Amiens &amp; front lines near there</t>
  </si>
  <si>
    <t>City, Quarters, Camps</t>
  </si>
  <si>
    <t>Night of 9/10 August. Large fires in Amiens, apparently from ammo dumps.  One R-Plane did not return, presumably from this action.</t>
  </si>
  <si>
    <t>4., 6., 2. &amp; other Armee Fronts</t>
  </si>
  <si>
    <t>Camps &amp; Cities</t>
  </si>
  <si>
    <t>Night of 10/11 August. Toul hit with a 1000 Kg bomb. Munitions depot in Beuvry blown up.</t>
  </si>
  <si>
    <t>Abbéville, Calais, Dunkirk, Doullens, Bearvais, Nancy &amp; other places</t>
  </si>
  <si>
    <t>Cities, Ports, installations, troop camps</t>
  </si>
  <si>
    <t>Boulogne, Dunkirk, Audruicq (Eng. Frt; Coast to Ancre)</t>
  </si>
  <si>
    <t>Troop Installations, Airfields, RR Stns</t>
  </si>
  <si>
    <t xml:space="preserve">Week of 1-7 August 1918. </t>
  </si>
  <si>
    <t>Crépy-en-Valois, Compiègne, Choisy-sur-Matz</t>
  </si>
  <si>
    <t>Troop Installations, Camps, RR Stns</t>
  </si>
  <si>
    <t>English Front - Ancre to Oise</t>
  </si>
  <si>
    <t>Week of 1-7 August 1918.  Caused explosions, especially in Choisy-sur-Matz.  This is on English Front, Ancre to Oise.</t>
  </si>
  <si>
    <t>Week of 1-7 August 1918.   THERE IS A SMALL CHANCE THAT THESE TARGET TYPES RELATE TO THE PREVIOUS LOCATIONS.</t>
  </si>
  <si>
    <t>Pierrefonds (English Front - Ancre to Oise)</t>
  </si>
  <si>
    <t>Week of 1-7 August 1918.  Burned 1 hangar.</t>
  </si>
  <si>
    <t>FA 304b</t>
  </si>
  <si>
    <t>Gaza to Birseba near Esned</t>
  </si>
  <si>
    <t>2 Trains</t>
  </si>
  <si>
    <t>BEGIN REPORT FOR MONTH OF JULY 1918</t>
  </si>
  <si>
    <t>JULY</t>
  </si>
  <si>
    <t>BGs IN JULY 1918 DROPPED 760,000 KG OF HE BOMBS</t>
  </si>
  <si>
    <t>MENTIONED IN LIST OF MOST IMPORTANT TARGETS IN JULY 1918</t>
  </si>
  <si>
    <t>Châlons, Crépy-en-Valois, Epernay</t>
  </si>
  <si>
    <t>MENTIONED IN LIST OF MOST IMPORTANT TARGETS IN JULY 1918 - long-burning fires in Epernay</t>
  </si>
  <si>
    <t>Les Grands Loges</t>
  </si>
  <si>
    <t>MENTIONED IN LIST OF MOST IMPORTANT TARGETS IN JULY 1918 - ammo dump destroyed section by section</t>
  </si>
  <si>
    <t>Sommesous &amp; Xaffevillers</t>
  </si>
  <si>
    <t>MENTIONED IN LIST OF MOST IMPORTANT TARGETS IN JULY 1918 - many hangars completely destroyed at Xaffevillers</t>
  </si>
  <si>
    <t>END REPORT FOR MONTH OF JULY 1918</t>
  </si>
  <si>
    <t>Toul, Pompey, Clermont; Guillaucourt &amp; others</t>
  </si>
  <si>
    <t>Cities, Steel works; RR Stn</t>
  </si>
  <si>
    <t>B,CT,R</t>
  </si>
  <si>
    <t>Says night of 11/12 August, but must be 12/13. Hit especially Toul &amp; Pompey, explosion of munitions train at Guillaucourt, fire near Clermont.  Target types are plausible guesses based on locations.</t>
  </si>
  <si>
    <t>City &amp; nearby airfields</t>
  </si>
  <si>
    <t>Attacked with bombs &amp; Wurfminen.</t>
  </si>
  <si>
    <t>Sorzy (W of Toul)</t>
  </si>
  <si>
    <t>Ten 2-seaters accompanied by 4 fighters attacked train stn with bombs.</t>
  </si>
  <si>
    <t>Dunkirk, Calais, Boulogne; St.Pol, Amiens, Rouen, Epernay</t>
  </si>
  <si>
    <t>Villages, Installations, Airfields; RR Stns</t>
  </si>
  <si>
    <t>Artillery Batteries &amp; Road Traffic</t>
  </si>
  <si>
    <t>Erin; Calais, Rouen, Le Havre, Epernay</t>
  </si>
  <si>
    <t>Tank center (Tankhafen); unspecified</t>
  </si>
  <si>
    <t>Wording implies night of 14/15 August. Target types of cities/towns and ports were not specified; inferred from locations.</t>
  </si>
  <si>
    <t>Calais, Fournes, Rouen; Oissel-sur-Seine</t>
  </si>
  <si>
    <t>Unspecified; Explosives factory (Spregstoffabrik)</t>
  </si>
  <si>
    <t>CT,M,P</t>
  </si>
  <si>
    <t xml:space="preserve">Night of 16/17 August. </t>
  </si>
  <si>
    <t>6., 2., 18, 7. Armee Fronts</t>
  </si>
  <si>
    <t>Villages, Installations, Airfields</t>
  </si>
  <si>
    <t>Ochey &amp; Esquerdes</t>
  </si>
  <si>
    <t>Airfield(s)</t>
  </si>
  <si>
    <t>Night of 16/17 August. Hits on target.</t>
  </si>
  <si>
    <t>Creil</t>
  </si>
  <si>
    <t>Night of 16/17 August.  Fire started.</t>
  </si>
  <si>
    <t>Night of 16/17 August.   Explosions.</t>
  </si>
  <si>
    <t>Early 1915</t>
  </si>
  <si>
    <t>u/k French</t>
  </si>
  <si>
    <t>L'Aeronautique pendant La Guerre Mondiale</t>
  </si>
  <si>
    <t>7 French planes - no further information - can't be certain they were even attack an airfield</t>
  </si>
  <si>
    <t>Schlactstaffelgruppe</t>
  </si>
  <si>
    <t>Beuvreignes</t>
  </si>
  <si>
    <t>18. Armee Front</t>
  </si>
  <si>
    <t>Erin; St. Pol, Nancy (others?)</t>
  </si>
  <si>
    <t>Tank center (Tankhafen); Villages &amp; Advancing columns (Anmarschstraßen)</t>
  </si>
  <si>
    <t>Schlact- &amp; Jadgstaffeln</t>
  </si>
  <si>
    <t>Aisne Battlefield</t>
  </si>
  <si>
    <t>Presume daylight attacks.</t>
  </si>
  <si>
    <t xml:space="preserve">Week of 8-14 August 1918. </t>
  </si>
  <si>
    <t>Etaples, Boulogne, Calais, Dunkirk &amp; "emergency targets"</t>
  </si>
  <si>
    <t>Week of 8-14 August 1918.  Longest (farthest) attack flight yet.</t>
  </si>
  <si>
    <t>Le Havre, Rouen, Abbéville, other places</t>
  </si>
  <si>
    <t>Belgian Frontier to the Scarpe River</t>
  </si>
  <si>
    <t>Camps, Villages, Erin Tank depot, Beuvry ammo dump</t>
  </si>
  <si>
    <t>BG 6</t>
  </si>
  <si>
    <t>Beuvry</t>
  </si>
  <si>
    <t>Munitions Dump</t>
  </si>
  <si>
    <t>Night of 10/11 August. Part of munitions dump blown up.  NdL page 26.04.</t>
  </si>
  <si>
    <t>Night of 18/19 August.  Attacks with bombs &amp; MG fire.  (Weekly report of 8-14 August says there were over 50 tanks at the depot at Erin - page 26.05.)</t>
  </si>
  <si>
    <t>Scarpe River to Ancre River (Engl. Front)</t>
  </si>
  <si>
    <t>Amiens &amp; other targets</t>
  </si>
  <si>
    <t>Epernay area</t>
  </si>
  <si>
    <t>Meaux</t>
  </si>
  <si>
    <t>Toul, Nancy, Epinal Areas</t>
  </si>
  <si>
    <t>Military Targets; Savigny airfield</t>
  </si>
  <si>
    <t>Week of 8-14 August 1918. One hangar on fire at Savigny.</t>
  </si>
  <si>
    <t>Ship</t>
  </si>
  <si>
    <t>Week of 1-7 August 1918.  Two German planes got a hit on a large ship.</t>
  </si>
  <si>
    <t>Week of 14-19 July 1918. (14-20?)  Multiple planes dropped bombs &amp; MG-ed camp from 1000 meters altitude.  Temperature in Jordan Valley on 14 July was 65º Celcius (149º Fahrenheit).  IS THAT POSSIBLE?</t>
  </si>
  <si>
    <t>Audscha (S of) &amp; near Mendesse</t>
  </si>
  <si>
    <t>Staffel 14</t>
  </si>
  <si>
    <t>Etaples (NE of)</t>
  </si>
  <si>
    <t>Report on page b26.10.  Ltn. Sommer of Staffel 14 (NFI) on bomb raid the night of 13/14 July.  Took off at 2345 hours and bombed camp at 0205 hours.  Plane shot up in night combat but force-landed 6km inside German lines.</t>
  </si>
  <si>
    <t>Compiègne, Les Haies, Vic-sur-Aisne, Pierrefonds &amp; Others</t>
  </si>
  <si>
    <t>Villages, Troop Camps, Airfields</t>
  </si>
  <si>
    <t>Night of 20/21 August 1918.  CONTINUED DETAIL FOR ABOVE ENTRY.  There were fires at hangars at these airfields.</t>
  </si>
  <si>
    <t>PART OF ABOVE ENTRY - Senly, Ochey, Esquesnoy Airfields</t>
  </si>
  <si>
    <t>ALL LOCATIONS - SEE BELOW</t>
  </si>
  <si>
    <t>St. Omer, Arras</t>
  </si>
  <si>
    <t>Several explosions at St. Omer</t>
  </si>
  <si>
    <t>Large, long-burning fires; 4 large fires at Villers-Cotterets</t>
  </si>
  <si>
    <t>Avesnes-le-Comte, Vic, Epinal, Villers-Cotterets</t>
  </si>
  <si>
    <t>Lunéville</t>
  </si>
  <si>
    <t>City and Airfield</t>
  </si>
  <si>
    <t>Villages, RR Stns, Quarters, Airfield</t>
  </si>
  <si>
    <t>}</t>
  </si>
  <si>
    <t>Large fires.</t>
  </si>
  <si>
    <t>Main (British?) Front</t>
  </si>
  <si>
    <t>Road Transport, Infantry Column, MG Nests, Tanks</t>
  </si>
  <si>
    <t>Poperinghe, St.Pol, Arras,Corbie &amp; below:</t>
  </si>
  <si>
    <t>Tracy-le-Mont, Blaireville RR Stn, Disans, Crèvecoeur, Vic-sur-Aisne, Dainville RR Stn</t>
  </si>
  <si>
    <t>Night of 22/23AUG 1918.  Fires in all locations mentioned on this line except for Dainville (direct hit).</t>
  </si>
  <si>
    <t>Columns and 1 Artillery Battery</t>
  </si>
  <si>
    <t>Villers-Bretonneux, Gravelines, Roellecourt RR Stn, Vaily, Beaumetz, Montigny, Boulogne, Bertrangles Airfield</t>
  </si>
  <si>
    <t>Villages, Airfields, RR Stns, Ports</t>
  </si>
  <si>
    <t>A,CT,P,R,T</t>
  </si>
  <si>
    <t>Dunkirk area; 2. Armee Front</t>
  </si>
  <si>
    <t>Airfields; Infantry and Road Traffic</t>
  </si>
  <si>
    <t>Longeuau RR Stn, Cuts, Forest SW of Blérancourt, near Billy (SE of Soissons)</t>
  </si>
  <si>
    <t>RR Stn, Troops, Villages</t>
  </si>
  <si>
    <t>Presume daylight attacks.  Hindered by heavy rain.</t>
  </si>
  <si>
    <t>?, Steel works?; Airfields</t>
  </si>
  <si>
    <t>A,B</t>
  </si>
  <si>
    <t>Toul, Pompey; Xaffevillers &amp; Ochey</t>
  </si>
  <si>
    <t>Night of 25/26 August 1918. Fire started at Ochey airfield.</t>
  </si>
  <si>
    <t>4. Armee - between Scarpe &amp; Somme, esp. roads Arras to Cambrai</t>
  </si>
  <si>
    <t>Columns, ground targets, movements</t>
  </si>
  <si>
    <t>Troop Quarters &amp; Airfields</t>
  </si>
  <si>
    <t>Night of 26/27 August. Bombweight presumably low due to heavy rains.</t>
  </si>
  <si>
    <t>Hedjas</t>
  </si>
  <si>
    <t>Rebel Camp(s)</t>
  </si>
  <si>
    <t>Week of 15-21 August (maybe).  Attacked rebel camp effectively (wirkungsvoll) with bombs and hand grenades.</t>
  </si>
  <si>
    <t>25,27</t>
  </si>
  <si>
    <t>Despite terrible weather the night of 7/8 August, one plane out of 10 which started was able to bomb Toul.  Crew was observer Ltn. d.R. Sander, pilot Unteroffizier Schürer, gunner Unteroffizier Hermann.  Details on p. b27.08.</t>
  </si>
  <si>
    <t>Bivouacs and Quarters</t>
  </si>
  <si>
    <t>{35600}</t>
  </si>
  <si>
    <t>BG2 cited for raids night of 13/14 August (2200 to 0500 hours). 15 G-planes flew 50 sorties &amp; fired 8600 MG rounds from low height.  Some crews went out 5 times. THIS BOMB WGT IS A SUBSET OF THE TOTAL IN THE PREVIOUS RECORD.</t>
  </si>
  <si>
    <t>Doullens</t>
  </si>
  <si>
    <t>Night of 10/11 August. From report of searchlight activity cited on p. b27.17.</t>
  </si>
  <si>
    <t>17. Armee Front (?)</t>
  </si>
  <si>
    <t>(Participated in ground battle)</t>
  </si>
  <si>
    <t>Presume daylight attacks. Attacks with MG fire and Wurfminen.</t>
  </si>
  <si>
    <t>Infantry &amp; Vehicle Columns, Artillery Postions</t>
  </si>
  <si>
    <t>Haucourt</t>
  </si>
  <si>
    <t>Marching Infantry Columns &amp; Reserves</t>
  </si>
  <si>
    <t>Bapaume, Nancy, Vimy, Bailleul, Villers-Bretonneux</t>
  </si>
  <si>
    <t>Villages &amp; Airfields</t>
  </si>
  <si>
    <t>Night of 29/30 August.  Vimy, Bailleul, Villers-Bretonneux had strong explosions &amp; long-burning fires.</t>
  </si>
  <si>
    <t>Scarpe to Gavrelle (between)</t>
  </si>
  <si>
    <t>Vehicles &amp; Tanks</t>
  </si>
  <si>
    <t>Infantry, Concentrations, Artillery, Vehicle Traffic</t>
  </si>
  <si>
    <t>Reserves &amp; Artillery</t>
  </si>
  <si>
    <t>Bailleul-Gavrelle-Roeux Area</t>
  </si>
  <si>
    <t>Tank Concentrations</t>
  </si>
  <si>
    <t>Am not certain that they're talking about Schlachtstaffeln -- previous sentence talks about them but following sentence mentions Flieger Abteilung 252 specifically.</t>
  </si>
  <si>
    <t>Woods N of Vic, near Outs, S of St.Pol, E of Carlemont</t>
  </si>
  <si>
    <t>Night of 31 AUG/1 SEP.  Many explosions &amp; fires seen in these locations.  "Brisk" bombing activity.</t>
  </si>
  <si>
    <t>Column Traffic &amp; Artillery Batteries</t>
  </si>
  <si>
    <t>Presume daylight attacks.  On Arras - Cambrai road Schlachtstaffel 11 set several trucks in a column on fire.</t>
  </si>
  <si>
    <t>Main (British) Front</t>
  </si>
  <si>
    <t>Villages, Forest Camps, Airfields</t>
  </si>
  <si>
    <t>Night of 1/2 September 1918.  Several strong explosions &amp; long-burning fires seen.</t>
  </si>
  <si>
    <t>Road traffic, RR Stn, Ammo Column</t>
  </si>
  <si>
    <t>Night of 2/3 September 1918.  Several explosions &amp; long-burning fires seen in those places mentioned.  Several direct hits on munitions column on Bray - Péronne road.  Undoubtedly other locations attacked this night in addition to those listed.</t>
  </si>
  <si>
    <t>Dunkirk; Poperinghe; Calais &amp; Gravelines</t>
  </si>
  <si>
    <t>London, Southend, Gravelines (France)</t>
  </si>
  <si>
    <t>Ammo dump at RR Stn; Ammo dump</t>
  </si>
  <si>
    <t>27,28</t>
  </si>
  <si>
    <t>BG6 and others unspecified</t>
  </si>
  <si>
    <t>Locations included Abbeville, Ligny RR Stn, Arras - Cambrai road, Bray - Péronne road, Lihons, Roye, Montdidier</t>
  </si>
  <si>
    <t>Roellecourt (E of St.Pol); Vailly or Wailly (SW of Arras)</t>
  </si>
  <si>
    <t>Joint entry with above line.  Explosions seen at these locations.  Weekly report (p.28.05) says BG6 was primarily responsible for the munitions depot explosion at Wailly.  ORIGINAL REPORT SAID VAILLY; DON'T KNOW WHICH IS CORRECT.</t>
  </si>
  <si>
    <t>Report on b27.07 for events in August 1918 (perhaps 15-21 August but may be referring to time back in July).  4 German planes supported k.u.k. Luftstreitkräfte attacks in Albania and in a successful air raid on enemy airfield near Valona.  (Not clear if A-H aviation took part in Valona raid.)</t>
  </si>
  <si>
    <t>Valona &amp; other places in Albania (Macedonian Front)</t>
  </si>
  <si>
    <t>Allied Airfield; Unspecified</t>
  </si>
  <si>
    <t>Attacks on Adriatic coast of Albania, like Valona, are listed on SE Front/Macedonia</t>
  </si>
  <si>
    <t>Valona, Albania</t>
  </si>
  <si>
    <t>Report on b28.07 for week of 22-28 August.  4 German airplanes assigned to Albania report causing severe fires at Valona.</t>
  </si>
  <si>
    <t>Salonika</t>
  </si>
  <si>
    <t>Military RR Stn</t>
  </si>
  <si>
    <t>Report on b28.07 for week of 22-28 August.  BULGARIAN PLANE MADE NIGHT ATTACK ON STN WITH MG-FIRE.  NO GERMAN PLANES OR BOMBS INVOLVED.</t>
  </si>
  <si>
    <t>Tanks &amp; nearby occupied Trenches</t>
  </si>
  <si>
    <t>Abbéville, Ligny, Arras-Cambrai roads, Roye, Montdidier, Rosières, Lihons, Lunéville, Epinal</t>
  </si>
  <si>
    <t>RR Stns, Villages, Airfields, Road Traffic</t>
  </si>
  <si>
    <t xml:space="preserve">Night of 3/4 September. Fires and explosions in locations mentioned; possibly other places hit. </t>
  </si>
  <si>
    <t>Somme River crossing points &amp; bridges</t>
  </si>
  <si>
    <t>Infantry and Vehicle Columns</t>
  </si>
  <si>
    <t>Presume daylight attacks.  Made a number of attacks on strong columns.</t>
  </si>
  <si>
    <t>Albert, Crepy-en-Valois, Villers-Cotterets, Pierrefonds, Targets on Aisne &amp; Vesle</t>
  </si>
  <si>
    <t>Night of 6/7 September.</t>
  </si>
  <si>
    <t>Montdidier, Roye, Nesle, Villers-Cotterets &amp; others</t>
  </si>
  <si>
    <t>Quarters, RR Stns, Forest camps</t>
  </si>
  <si>
    <t>Night of 8/9 September.</t>
  </si>
  <si>
    <t>Soissons Front</t>
  </si>
  <si>
    <t>Firing Artillery and Occupied Trenches</t>
  </si>
  <si>
    <t>Schlactstaffel 11</t>
  </si>
  <si>
    <t>Arras - Cambrai Road</t>
  </si>
  <si>
    <t>Strong truck column</t>
  </si>
  <si>
    <t>Week of 29AUG - 4SEP 1918. Many trucks left burning due to attack.</t>
  </si>
  <si>
    <t>Can't Tell</t>
  </si>
  <si>
    <t>Presumably night raid; date listed on 8/22 but can't tell if it was on the night of 21/22 or not. Aerial photography indicated target was important; was "mostly destroyed" in bombing attack.  From weekly report on page b29.05.</t>
  </si>
  <si>
    <t>Schlactfliegergeschwader</t>
  </si>
  <si>
    <t>French Front - Oise to Aisne Canal</t>
  </si>
  <si>
    <t>First half of week of 29AUG - 4SEP 1918.</t>
  </si>
  <si>
    <t>German report (p. 29.11) confirms Petit Journal account of BG3 raid on Dunkirk on the night o f 11/12 August.  Petit Journal said a dozen heavy bombs hit a large building containing many Allied hospital workers and that lots of damage was done.  THIS RAID WAS PART OF THE ENTRY ABOVE.</t>
  </si>
  <si>
    <t>Albert-Chaulnes, Roye-Montdidier, Ham-Guiscard areas</t>
  </si>
  <si>
    <t>Troop concentrations, troop-, truck-, wagon-columns</t>
  </si>
  <si>
    <t>SE of Verdun - between Flirey &amp; Bernécourt</t>
  </si>
  <si>
    <t>SE of Verdun - Martincourt, Manonville, Minorville area</t>
  </si>
  <si>
    <t>Tanks</t>
  </si>
  <si>
    <t>Bapaume &amp; Péronne</t>
  </si>
  <si>
    <t>Night of 11/12 September.</t>
  </si>
  <si>
    <t>W of St. Quentin</t>
  </si>
  <si>
    <t>"Numerous places"</t>
  </si>
  <si>
    <t>Night of 12/13 September.</t>
  </si>
  <si>
    <t>Between Leiully &amp; Margival (Soisson front)</t>
  </si>
  <si>
    <t>Trenches, Reserves, Artillery, Road Traffic</t>
  </si>
  <si>
    <t>Successful attacks with MG fire and Wurfgrenaten.</t>
  </si>
  <si>
    <t>Region Fismes-Braisne-Jouaignes-Chéry</t>
  </si>
  <si>
    <t>Night of 13/14 September.</t>
  </si>
  <si>
    <t>Presume daylight attacks.  Cited "successful" attacks.</t>
  </si>
  <si>
    <t>Enemy infantry attacking German lines</t>
  </si>
  <si>
    <t>Bauxaillon (Soissons Front)</t>
  </si>
  <si>
    <t>Enemy attacks</t>
  </si>
  <si>
    <t>BG6 (&amp; others?)</t>
  </si>
  <si>
    <t>Bapaume - Arras region</t>
  </si>
  <si>
    <t>Night of 15/16 September. Mentions Staffel 22 and BG 6 crews for multiple sorties in one night.  Many fires &amp; explosions seen clearly.</t>
  </si>
  <si>
    <t>Proville-Cagnicourt (between); Inchy to Cagnicourt; Moeuvres (W of) - (all Arras front)</t>
  </si>
  <si>
    <t>Artillery; Road Traffic; Trenches</t>
  </si>
  <si>
    <t>Bagneux (NW Soissons)</t>
  </si>
  <si>
    <t>Tent Camps</t>
  </si>
  <si>
    <t>Presume daylight attacks.  Attacked with 157 Wurfgrenaten &amp; 11,120 MG rounds; caused lots of confusion.</t>
  </si>
  <si>
    <t>Bapaume area &amp; Thiaucourt</t>
  </si>
  <si>
    <t>Quarters &amp; RR Stns</t>
  </si>
  <si>
    <t>Night of 16/17 September. Two explosions &amp; long-burning fires.</t>
  </si>
  <si>
    <t>Night of 16/17 September. Explosions &amp; fires in all three locations.</t>
  </si>
  <si>
    <t>Landrecourt &amp; St.Mihiel</t>
  </si>
  <si>
    <t>RR Stns in both places; St.Mihiel town</t>
  </si>
  <si>
    <t>Night of 16/17 September. Explosions &amp; fires in Thiaucourt. [READING BETWEEN THE LINES, IT'S POSSIBLE BOMBING TOTAL IS FOR THE OTHER 3 LOCATIONS BOMBED THIS NIGHT BUT TEXT DOESN'T SAY THAT.]</t>
  </si>
  <si>
    <t>29,30</t>
  </si>
  <si>
    <t>Montdidier, Roye, Wailly ammo depot, Targets in Arras to Bapaume area</t>
  </si>
  <si>
    <t>Night of 7/8 September.  Weekly report (NdL p.30.06) says explosions &amp; one fire this night in Bapaume area and a strong explosion in Wailly ammo dump (English front).</t>
  </si>
  <si>
    <t>Hermies (SW of)</t>
  </si>
  <si>
    <t>Presume daylight attacks.  Attacked with MG fire, bombs, Wurfminen.  Ammo dump near Hermies blown up.</t>
  </si>
  <si>
    <t>Trenches, Firing Artillery, Road Traffic, Ammo Dump</t>
  </si>
  <si>
    <t>Ground Battle</t>
  </si>
  <si>
    <t>St. Quentin (around)</t>
  </si>
  <si>
    <t>Péronne-Havrincourt area &amp; Omignon Valley, incl. Roisel RR Stn, Ruyaulcourt, Longeval</t>
  </si>
  <si>
    <t>RR stn, tactical targets &amp; ?</t>
  </si>
  <si>
    <t>Night of 17/18 SEP 1918. Mentions hits on Roisel RR stn &amp; heavy explosions in Ruyaulcourt &amp; Longueval.</t>
  </si>
  <si>
    <t>St.Quentin, Aisne River, St.Mihiel, Pont-à-Mousson</t>
  </si>
  <si>
    <t>"Support" &amp; ?</t>
  </si>
  <si>
    <t>Night of 18/19 Sept.  1000-kg bomb dropped on Pont-à-Mousson.</t>
  </si>
  <si>
    <t>Monchy-Lagache; Pierrefonds</t>
  </si>
  <si>
    <t>?; Airfield</t>
  </si>
  <si>
    <t xml:space="preserve">Night of 18/19 Sept.  </t>
  </si>
  <si>
    <t>Cambrai (in front of) &amp; St.Quentin (N of)</t>
  </si>
  <si>
    <t>Road Traffic, Troop concentrations, Artillery</t>
  </si>
  <si>
    <t>Guyencourt--&gt;Longavesnes--&gt;Driencourt Roads; Hargiecourt &amp; Ronssoy (near)</t>
  </si>
  <si>
    <t>Vehicle Columns; Enemy Positions</t>
  </si>
  <si>
    <t>Villages, Forest Camps, Busy Roads</t>
  </si>
  <si>
    <t>Vermand &amp; Le Verguier</t>
  </si>
  <si>
    <t>St.Mihiel and Pont-à-Mousson</t>
  </si>
  <si>
    <t>Roisel - Tincourt rail line</t>
  </si>
  <si>
    <t>Mauson (roads near)</t>
  </si>
  <si>
    <t>Munitions Column</t>
  </si>
  <si>
    <t>Traffic (road? Rail?) moving N &amp; S from there</t>
  </si>
  <si>
    <t>Quarters, Forest Camps, RR Stns</t>
  </si>
  <si>
    <t>Night of 21/22 Sept.  THIS RECORD CONSISTS OF 3 ROWS, ALL OF WHICH TOTAL 55,537 KG OF BOMBS.</t>
  </si>
  <si>
    <t>Night of 20/21 Sept, THOUGH IT SAYS 21/22.  THIS RECORD CONSISTS OF 5 ROWS, ALL OF WHICH TOTAL 57,242 KG OF BOMBS.</t>
  </si>
  <si>
    <t>Night of 20/21 Sept.  Several large explosions seen.</t>
  </si>
  <si>
    <t>Night of 20/21 Sept.  Numerous fires and explosions.</t>
  </si>
  <si>
    <t>Night of 20/21 Sept.  Good hits seen.</t>
  </si>
  <si>
    <t>Night of 20/21 Sept.  Several explosions caused by a 100 kg bomb hitting a munitions column coming out of Mauson.</t>
  </si>
  <si>
    <t>Bergues RR stn; Vic, Fontenoy</t>
  </si>
  <si>
    <t>RR Stn &amp; ?</t>
  </si>
  <si>
    <t>Night of 21/22 Sept.  Many fires started, especially at these locations.</t>
  </si>
  <si>
    <t>Fins</t>
  </si>
  <si>
    <t>Epéhy (near)</t>
  </si>
  <si>
    <t>Infantry and firing artillery</t>
  </si>
  <si>
    <t>Presume daylight attacks.  Made two attacks that day "from 3 to 500 meters" altitude.</t>
  </si>
  <si>
    <t>Flanders to Soissons Fronts</t>
  </si>
  <si>
    <t>Villages, RR Stns, Traffic (unspecified)</t>
  </si>
  <si>
    <t>} ?</t>
  </si>
  <si>
    <t>Weekly report (p.31.06) specifies night of 15/16 Sept.  CAN'T TELL IF THIS SHOULD BE PART OF THE TOTAL ABOVE OR NOT.  Paris is far south of the Bapaume - Arras area.</t>
  </si>
  <si>
    <t>Holnon Wood to Dallon</t>
  </si>
  <si>
    <t>Advancing firing artillery batteries</t>
  </si>
  <si>
    <t>Villages, Forest Camps, RR Stns, Artillery "nests"</t>
  </si>
  <si>
    <t>La Milon, Somme-Tourbe, Vermand, Fins</t>
  </si>
  <si>
    <t>Night of 24/25 Sept.  Long-burning fires &amp; explosions at these locations.</t>
  </si>
  <si>
    <t>RR Line</t>
  </si>
  <si>
    <t>Roisel (near)</t>
  </si>
  <si>
    <t>Night of 24/25 Sept.  100-kilo bomb hit the railroad right-of-way.</t>
  </si>
  <si>
    <t>Night of 24/25 Sept.  [Text says 25/26, which is a typo.]  THIS RECORD CONSISTS OF 3 ROWS, ALL OF WHICH TOTAL 26,730 KG OF BOMBS.</t>
  </si>
  <si>
    <t>Champagne</t>
  </si>
  <si>
    <t>Large enemy attack</t>
  </si>
  <si>
    <t>PARTIAL LIST BELOW</t>
  </si>
  <si>
    <t>Towns/Villages, Ammo dump(s), RR Stn(s), Airfield(s)</t>
  </si>
  <si>
    <t>Night of 25/26 Sept. THIS RECORD IS PART OF A GROUP OF 5 DESCRIBING THE SAME NIGHT'S RAIDS.</t>
  </si>
  <si>
    <t>Villers-Cotterets, Fismes</t>
  </si>
  <si>
    <t>Night of 25/26 Sept. Fires started.  THIS RECORD IS PART OF A GROUP OF 5 DESCRIBING THE SAME NIGHT'S RAIDS.</t>
  </si>
  <si>
    <t>Béthune (near)</t>
  </si>
  <si>
    <t>Night of 25/26 Sept.  Explosion of large ammo dump.  THIS RECORD IS PART OF A GROUP OF 5 DESCRIBING THE SAME NIGHT'S RAIDS.</t>
  </si>
  <si>
    <t>Nesle</t>
  </si>
  <si>
    <t>Night of 25/26 Sept.  Numerous explosions. THIS RECORD IS PART OF A GROUP OF 5 DESCRIBING THE SAME NIGHT'S RAIDS.</t>
  </si>
  <si>
    <t>Night of 25/26 Sept.  Good hits seen on airfield.   THIS RECORD IS PART OF A GROUP OF 5 DESCRIBING THE SAME NIGHT'S RAIDS.</t>
  </si>
  <si>
    <t>Enemy movements &amp; firing artillery</t>
  </si>
  <si>
    <t>Villages, RR Stns, Airfields</t>
  </si>
  <si>
    <t>Night of 26/27 Sept. Good strikes.  Brisk Flak &amp; searchlight defenses.</t>
  </si>
  <si>
    <t>Night of 26/27 Sept. Good strikes.</t>
  </si>
  <si>
    <t>Ham, Lunéville (Others?)</t>
  </si>
  <si>
    <t>Nesle &amp; others not specified</t>
  </si>
  <si>
    <t>Roville &amp; Xaffevillers (Others?)</t>
  </si>
  <si>
    <t>Night of 26/27 Sept. THIS RECORD IS PART OF A GROUP OF 4 DESCRIBING THE SAME NIGHT'S RAIDS.</t>
  </si>
  <si>
    <t>Anneux area &amp; Epinoy (W of)</t>
  </si>
  <si>
    <t>Ready (to attack?) Positions, Firing Batteries, Known (Troop?) Movements</t>
  </si>
  <si>
    <t>American infantry &amp; tanks</t>
  </si>
  <si>
    <t>Apremont-Baulny-Eclisfontaine area (Champagne)</t>
  </si>
  <si>
    <t>Presume daylight attacks. "American infantry &amp; tanks turned to flee as the Schlactgruppe approached."</t>
  </si>
  <si>
    <t>Only places specified were Poperinghe &amp; Béthune RR Stn</t>
  </si>
  <si>
    <t>Targets behind enemy lines, incl. RR Stn(s)</t>
  </si>
  <si>
    <t>Night of 27/28 Sept.  Attacks made despite terrible weather.  Fires &amp; explosions in Poperinghe &amp; Béthune RR Stn.</t>
  </si>
  <si>
    <t>Zonnebeke &amp; Zandvorde areas</t>
  </si>
  <si>
    <t>Strong troop concentrations</t>
  </si>
  <si>
    <t>Presume daylight attacks.  Attacked with bombs &amp; MG fire.</t>
  </si>
  <si>
    <t>Enemy batteries &amp; road traffic</t>
  </si>
  <si>
    <t>English Front (apparently)</t>
  </si>
  <si>
    <t>St.Quentin (W of)</t>
  </si>
  <si>
    <t>Column with 6 Tanks</t>
  </si>
  <si>
    <t>Presume daylight attacks.  "Successful" attack.</t>
  </si>
  <si>
    <t>Unspecified except for places mentioned below</t>
  </si>
  <si>
    <t>Poperinghe, Ypres- Houthoulster Forest, Bapaume</t>
  </si>
  <si>
    <t>Night of 28/29 Sept.  In these places, good hits were observed.</t>
  </si>
  <si>
    <t>Night of 28/29 Sept.  BG3 alone dropped 32,925 kg.  See Nachrichtenblatt notes.  Many crews flew 3 or more sorties. This line and the next one form a single record.</t>
  </si>
  <si>
    <t>Bellicourt (near); Bellenglise (W of); hollow near Levergies</t>
  </si>
  <si>
    <t>Troop Concentrations; Infantry columns; Cavalry</t>
  </si>
  <si>
    <t>[Mulde may be the name of a particular river rather than a general term for "hollow".]</t>
  </si>
  <si>
    <t>Road traffic &amp; troop concentrations</t>
  </si>
  <si>
    <t>Night of 30SEP/1OCT 1918.  Three G-planes dropped 2200 kg of bombs on Nancy in very murky weather; one dropped a 1000 kg bomb on the southern section of the city, starting several fires.</t>
  </si>
  <si>
    <t>Marquise (from coast to N of Lille)</t>
  </si>
  <si>
    <t>Army Aviation Park</t>
  </si>
  <si>
    <t>Week of 19-25 Sept. 1918.  Started fires at 5 locations in Armeeflugpark Marquise.</t>
  </si>
  <si>
    <t>English Front</t>
  </si>
  <si>
    <t>Week of 19-25 Sept. 1918.  Bombing raids resulted in multiple strong successes.</t>
  </si>
  <si>
    <t>Night of 21/22 Sept.  Good results from one 300 kg bomb.  This raid was also noted in commendations on p.31.08 &amp; 32.11.  Commendation reveals that it was a BG7 Geschwader raid on Fins RR stn.  One plane was hit by flak, damaging the left engine and then the plane was attacked by 3 fighters, killing the pilot (Unteroffizier Landsberg) and wounding the gunner (Gefreiter Bösche).  The observer Hauptmann von Schroeder was able to bring the plane back and make an emergency landing near Sailly.  FOR MORE DETAILS OF RAID, SEE WORD DOC FOR PAGE 32.11.</t>
  </si>
  <si>
    <t>Multiple Unspecified</t>
  </si>
  <si>
    <t>Multiple Unspecified Battle Fronts</t>
  </si>
  <si>
    <t>All Ground Battle Fronts</t>
  </si>
  <si>
    <t>Presume daylight attacks.  Mention of one "infantry airplane" (which may or may not mean a Schlactflieger) attacking five tanks, setting one on fire and apparently disabling a second.</t>
  </si>
  <si>
    <t>Night of 3/4 October 1918.</t>
  </si>
  <si>
    <t>Presume daylight attacks.  Schlactflieger attacks under protection of  fighters.  REPORT IS PROBABLY TALKING ABOUT GERMAN SCHLACTFLIEGER GROUND ATTACKS BUT AM NOT 100% CERTAIN.</t>
  </si>
  <si>
    <t>Night of 4/5 October 1918.</t>
  </si>
  <si>
    <t>Between Argonne Forest &amp; Meuse River</t>
  </si>
  <si>
    <t>Presume daylight attacks.  REPORT IS PROBABLY TALKING ABOUT GERMAN SCHLACTFLIEGER GROUND ATTACKS BUT AM NOT 100% CERTAIN.</t>
  </si>
  <si>
    <t>Night of 5/6 October 1918.  This was the only part of the front with activity due to bad weather.</t>
  </si>
  <si>
    <t>Verdun</t>
  </si>
  <si>
    <t>Main RR Station</t>
  </si>
  <si>
    <t>Enemy Infantry</t>
  </si>
  <si>
    <t>Presume daylight attacks.  Schlactflieger aircraft also protected German reconnaissance flights.</t>
  </si>
  <si>
    <t>Night of 6/7 October 1918.</t>
  </si>
  <si>
    <t>Night of 7/8 October 1918.</t>
  </si>
  <si>
    <t>Béthune RR Stn; Boiry &amp; Marquion villages</t>
  </si>
  <si>
    <t>Week of 26 SEP - 2 OCT.  This is weekly report for English Front - Lille to N of Douai</t>
  </si>
  <si>
    <t>Night of 1/2 October 1918.  This record consists of 2 lines.</t>
  </si>
  <si>
    <t>Night of 1/2 October 1918.  This record consists of 2 lines.  NdL b33.11 says BG2 attacked Châlons this night.  POW said 160 people were killed or wounded.</t>
  </si>
  <si>
    <t>Near St. Quentin</t>
  </si>
  <si>
    <t>Infantry, Cavalry, Columns</t>
  </si>
  <si>
    <t>Presume daylight attacks.  Schlactflieger aircraft also protected German fighters.  Not positive that this was near St. Quentin; it seems possible since that was mentioned in the previous sentence, citing strong American fighter patrols.</t>
  </si>
  <si>
    <t>Meuse River Bridges &amp; maybe other places</t>
  </si>
  <si>
    <t>Infantry Columns, Supply efforts, Artillery Batteries</t>
  </si>
  <si>
    <t>Presume daylight attacks.  Schlactflieger aircraft made repeated 3/4 hour attacks on traffic going over Meuse bridges.</t>
  </si>
  <si>
    <t>Night of 8/9 October 1918.  (Since 1 JAN 1918, Bogohl 5 had dropped 700,000 kg of bombs.)</t>
  </si>
  <si>
    <t xml:space="preserve">Night of 9/10 October 1918. </t>
  </si>
  <si>
    <t xml:space="preserve">Night of 10/11 October 1918.  </t>
  </si>
  <si>
    <t>Schlachtstaffelgruppe (single unspecified)</t>
  </si>
  <si>
    <t>Haumont Ravine near Verdun</t>
  </si>
  <si>
    <t>Long, tightly-knit column w/ all weapons</t>
  </si>
  <si>
    <t xml:space="preserve">Presume daylight attacks.  </t>
  </si>
  <si>
    <t>Le Cateau area</t>
  </si>
  <si>
    <t>Villages, columns, cavalry units</t>
  </si>
  <si>
    <t>Verdun (in front of)</t>
  </si>
  <si>
    <t>Supported German attacks</t>
  </si>
  <si>
    <t>CCI 51/3, p.GFS-020 says that German bombers hit 1 Aeroplane Supply Depot in St. Omer the night of 18 May, but the evacuation of the Depot had already been completed.</t>
  </si>
  <si>
    <t>CCI 51/3, p.GFS-020 says that German bombers hit 12 Ordnance Depot at Blarges the night of 19/20 May and 20 Ordnance Depot at Saigneville the night of 21/22 May. The two raids destroyed a total of 12,500 tons of ammo.</t>
  </si>
  <si>
    <t>Large munitions depot NW of Abbéville blown up. Flak &amp; barrage balloons seen over Paris.  Poirier: Paris raid (at least) was night of 21/22 May. 1 plane flew over the city and 1 was brought down. 1 Parisien dead, 12 wounded.  CCI 51/3, p.GFS-020 says that German bombers hit 12 Ordnance Depot at Blarges the night of 19/20 May and 20 Ordnance Depot at Saigneville the night of 21/22 May. The two raids destroyed a total of 12,500 tons of ammo.</t>
  </si>
  <si>
    <t>Night of 23/24 Sept.  Several explosions &amp; fires caused.  CCI 51/3, p.GFS-020 says that at least a dozen German bombers hit Marquise (RAF) aviation depot night of 23/24 Sept.  172 personnel killed or wounded; 26 planes destroyed and another 73 damaged.</t>
  </si>
  <si>
    <t>Night of 11/12 August. 1000 kg bomb on Nancy.  Strong explosions &amp; fires at various places, especially Calais.  "Target Types" are estimated since they are based on locations only and there may be others.  CCI 51/3, p.GFS-020 says that German bombers hit BEF 2 Base Mechanical Transport Depot at Calais, destroying a huge stock of vehicle spares worth £1.25 million (1918 value).</t>
  </si>
  <si>
    <t>Flanders &amp; near Verdun</t>
  </si>
  <si>
    <t>Enemy villages, Infantry, Tanks</t>
  </si>
  <si>
    <t>Presume daylight attacks.  Attacks were from low height.</t>
  </si>
  <si>
    <t>Flanders</t>
  </si>
  <si>
    <t>Road Traffic</t>
  </si>
  <si>
    <t>Probably night attacks on probably night of 13/14 OCT 1918.</t>
  </si>
  <si>
    <t>Infantry, Traffic, Villages</t>
  </si>
  <si>
    <t>Presume daylight attacks.  These occurred despite rain.</t>
  </si>
  <si>
    <t>Harlebeke (near); Reumont-Le Cateau area</t>
  </si>
  <si>
    <t>German-destroyed bridges over the Lys; Active Artillery &amp; Wagon Traffic</t>
  </si>
  <si>
    <t>Presume daylight attacks.  This was also a rainy day.</t>
  </si>
  <si>
    <t>Road Traffic, Villages, Advancing Infantry, Active Artillery, Troop concentrations</t>
  </si>
  <si>
    <t>Villages, Road Traffic</t>
  </si>
  <si>
    <t>Night of 17/18 October 1918.  Attacks from low altitude, large fires started in Kortrik &amp; Menin.  One crew dropped 4600 kg of HE bombs in 5 sorties.</t>
  </si>
  <si>
    <t>Serre (S of) and between Aisne &amp; Aire rivers</t>
  </si>
  <si>
    <t>Flanders &amp; St. Quentin (SE of)</t>
  </si>
  <si>
    <t>Probably night attacks on probably night of 18/19 OCT 1918.</t>
  </si>
  <si>
    <t>Aisne bridges or bypasses, roads W of Aisne; all near Vouziers</t>
  </si>
  <si>
    <t>Colums and Road Traffic</t>
  </si>
  <si>
    <t>Presume daylight attacks.  These occurred despite rain &amp; fog.</t>
  </si>
  <si>
    <t>Clermont, Bar le Duc, Thiaucourt, Pont a Mousson</t>
  </si>
  <si>
    <t>Probably night attacks on probably night of 20/21 OCT 1918.</t>
  </si>
  <si>
    <t>Vandy area</t>
  </si>
  <si>
    <t>Presume daylight attacks.  Weekly summary (p. 35.03) mentions attacks on enemy cavalry (alerted by signals intelligence) in the area of Jwuy on this date; can't tell whether this is near Le Cateau.</t>
  </si>
  <si>
    <t>E of Cambrai to E of St. Quentin</t>
  </si>
  <si>
    <t>Enemy installations behind the battle front</t>
  </si>
  <si>
    <t>Night of 8/9 October 1918. The 21,875 kg dropped by BG4 is part of the overall BG total of 86,958 kg.  From weekly report on p. b35.03; some BG4 crews made 5 or 6 sorties that night.</t>
  </si>
  <si>
    <t>Night of 23/24 AUG 1918. Explosions &amp; large fires at Roellecourt RR Stn, Vailly, Beaumetz &amp; Montigny. 2 fires in Boulogne.  5-6 hangars burned &amp; explosion at Bertangles airfield.  NdL page b35.05 cites letters home from German POWs.  In Breteuil RR stn, munitions train was blown up as well as an auto repair facility; says 59 cars were burned.   Another POW was marched from Breteuil to Grandvillers and saw severe damage in Crèvecoeur-le-Grand.  The civilian population was so embittered there that the  French authorities had trouble protecting the German POWs.  (The account uses the word Ausschreitung: riot.)</t>
  </si>
  <si>
    <t>Aire Valley</t>
  </si>
  <si>
    <t>Troops &amp; Villages</t>
  </si>
  <si>
    <t>Le Cateau (S of)</t>
  </si>
  <si>
    <t>Tanks &amp; Troop Concentrations</t>
  </si>
  <si>
    <t>Presume daylight attacks.  Jagdstaffeln joined the Schlactflieger.</t>
  </si>
  <si>
    <t>Libermont - St. Quentin area</t>
  </si>
  <si>
    <t>Probably night attacks on probably night of 25/26 OCT 1918.</t>
  </si>
  <si>
    <t>Grandpré (near); Verdun (near)</t>
  </si>
  <si>
    <t>Infantry; Dense reportedly-AEF positions &amp; tanks</t>
  </si>
  <si>
    <t>Bivouacs</t>
  </si>
  <si>
    <t>Places/Villages</t>
  </si>
  <si>
    <t>Night of 27/28 Oct.  Attacks made despite terrible weather.  This was probably the total weight of bombs dropped by BGs this night.</t>
  </si>
  <si>
    <t>Presume daylight attacks.  "Successful" attacks.</t>
  </si>
  <si>
    <t>Multiple unspecified</t>
  </si>
  <si>
    <t>Reserves, Artillery, Traffic, Quarters</t>
  </si>
  <si>
    <t>Night of 28/29 Oct.  This was definitely the total weight of bombs dropped by BGs this night.</t>
  </si>
  <si>
    <t>Bridges; Traffic</t>
  </si>
  <si>
    <t>Week of 16-22 OCT 1918.</t>
  </si>
  <si>
    <t>Lys River; Behind the Coast to E of Roubair front</t>
  </si>
  <si>
    <t>Grandpré to Etain</t>
  </si>
  <si>
    <t>Deployed &amp; marching Reserves, Batteries, Tanks, Columns, Camps, Villages</t>
  </si>
  <si>
    <t>Week of 16-22 OCT 1918.  Bombed &amp; machine-gunned enemy.</t>
  </si>
  <si>
    <t>"enemy targets"</t>
  </si>
  <si>
    <t>Week of 16-22 OCT 1918.  One unspecified BG dropped over 17,000 kg of HE bombs this week.</t>
  </si>
  <si>
    <t>NdL Rpt #</t>
  </si>
  <si>
    <t>Week of 7-13 July 1918. Dropped bombs on trains during long-range recon.</t>
  </si>
  <si>
    <t>Location Bombed</t>
  </si>
  <si>
    <t>Page #</t>
  </si>
  <si>
    <t>Airship Base</t>
  </si>
  <si>
    <t>Army Airship #</t>
  </si>
  <si>
    <t>Z.VI</t>
  </si>
  <si>
    <t>Liège, Belgium</t>
  </si>
  <si>
    <t>Fort</t>
  </si>
  <si>
    <t>Z.VII</t>
  </si>
  <si>
    <t>Enemy camp</t>
  </si>
  <si>
    <t>Z.VIII</t>
  </si>
  <si>
    <t>Enemy forces</t>
  </si>
  <si>
    <t>Antwerp</t>
  </si>
  <si>
    <t>Dresden?</t>
  </si>
  <si>
    <t>End SEP 1914</t>
  </si>
  <si>
    <t>Z.IX &amp;/or Sach- sen</t>
  </si>
  <si>
    <t>Ostend</t>
  </si>
  <si>
    <t>Z.IX</t>
  </si>
  <si>
    <t>Z.X</t>
  </si>
  <si>
    <t>French coast - NOT BOMBED</t>
  </si>
  <si>
    <t>Düsseldorf</t>
  </si>
  <si>
    <t>T,C</t>
  </si>
  <si>
    <t>C</t>
  </si>
  <si>
    <t>Trier</t>
  </si>
  <si>
    <t>Sach- sen</t>
  </si>
  <si>
    <t>Forts, City</t>
  </si>
  <si>
    <t>Source: R.L. Rimell, "Zeppelins at War! 1914-1915", pp.9-10, 2014.  Lehmann commanding.  Night of 1/2 SEP 1914. Few civilian casualties.</t>
  </si>
  <si>
    <t>Altitude 1700 meters.  Text describes location as "NN bei Bandonvillers".  Came down on a high mountain forest due to friendly and French fire.  Crew escaped to German lines.  Rimell, pp.13-15 says date was 23 AUG 1914.</t>
  </si>
  <si>
    <t>near Badonviller</t>
  </si>
  <si>
    <t>Forts</t>
  </si>
  <si>
    <t>Z.IX &amp; Sach- sen</t>
  </si>
  <si>
    <t>Düsseldorf (&amp; Köln?) respectively</t>
  </si>
  <si>
    <t>Köln</t>
  </si>
  <si>
    <t>Rail Targets</t>
  </si>
  <si>
    <t>THREE raids on Antwerp at the end of Sept. 1914 by Z.IX and/or Sachsen.  Total bombwgt 3750 kg.  THIS ENTRY PARTIALLY OVERLAPS WITH THE NEXT ONE DOWN.</t>
  </si>
  <si>
    <t>LZ.35</t>
  </si>
  <si>
    <t>Calais?</t>
  </si>
  <si>
    <t>Port in canal in NE France</t>
  </si>
  <si>
    <t>?</t>
  </si>
  <si>
    <t>Not clear whether this refers to a canal at Calais nor whether Zepp dropped any bombs.  Hampered by heavy fog.</t>
  </si>
  <si>
    <t>Z.XII</t>
  </si>
  <si>
    <t>Maubeuge</t>
  </si>
  <si>
    <t>NONE</t>
  </si>
  <si>
    <t>ABORTED MISSION DUE TO ENGINE TROUBLE.  Calais was intended target.</t>
  </si>
  <si>
    <t>Aborted mission to bomb England due to low clouds and heavy fog.  LZ.35 was carrying 800kg of bombs.</t>
  </si>
  <si>
    <t>HQ for a French Army</t>
  </si>
  <si>
    <t>S.L. II</t>
  </si>
  <si>
    <t>Fire from raid visible for miles around.</t>
  </si>
  <si>
    <t>Ypres / Poperinghe</t>
  </si>
  <si>
    <t>Fortifications</t>
  </si>
  <si>
    <t>Early April 1915</t>
  </si>
  <si>
    <t xml:space="preserve">Aborted mission to bomb England due to low clouds and heavy fog, so diverted to Calais.  Bombed from 1000 meters and used a Beobachtungskorb (cloud car), apparently for the first time.  Despite low cloud and heavy fog , made an emergency landing safely on a railroad track between two factories 1.5 km away from their base.   Z.XII was out of commission for two weeks due to needed repairs. Used info from Rimell, 27-29, regarding the landing. </t>
  </si>
  <si>
    <t>Wording is vague but these two raids apparently occurred in the first two weeks of April.  Seems likely that they were against fortifications on the French side of the English Channel since the author probably would have made a bigger deal of it if they'd attacked England.  Rimell, 29, says one raid was against Dunkirk after turning back due to heavy rain squalls over the North Sea.  Original target was London.</t>
  </si>
  <si>
    <t>English Channel Coast, including Dunkirk</t>
  </si>
  <si>
    <t>LZ.38</t>
  </si>
  <si>
    <t xml:space="preserve"> May 1915</t>
  </si>
  <si>
    <t>LZ.39</t>
  </si>
  <si>
    <t>Exact dates not specified; neither were the ports.</t>
  </si>
  <si>
    <t>Two northern French Ports</t>
  </si>
  <si>
    <t>Diverted from Boulogne.</t>
  </si>
  <si>
    <t>Brussels - Berchem Ste. Agathe</t>
  </si>
  <si>
    <t>Brussels - Evère</t>
  </si>
  <si>
    <t>LZ.37</t>
  </si>
  <si>
    <t>Brussels - Etterbeek</t>
  </si>
  <si>
    <t>NONE (England)</t>
  </si>
  <si>
    <t xml:space="preserve">ENGLAND RAID ABORTED DUE TO ENGINE TROUBLE.  </t>
  </si>
  <si>
    <t>LZ.74</t>
  </si>
  <si>
    <t>Darmstadt</t>
  </si>
  <si>
    <t>354-5</t>
  </si>
  <si>
    <t>Trier?</t>
  </si>
  <si>
    <t>LZ.77</t>
  </si>
  <si>
    <t>Namur</t>
  </si>
  <si>
    <t>LZ.79</t>
  </si>
  <si>
    <t xml:space="preserve">ENGLAND RAID ABORTED DUE TO SEVERE THUNDERSTORMS IN THE ENGLISH CHANNEL.  </t>
  </si>
  <si>
    <t>T,R</t>
  </si>
  <si>
    <t xml:space="preserve">Objective was disruption of rail network to help tactical situation in Reims - Verdun area.  </t>
  </si>
  <si>
    <t>Suippes - St. Hilaire</t>
  </si>
  <si>
    <t>Château-Thierry</t>
  </si>
  <si>
    <t>Reims-Verdun Rail Network</t>
  </si>
  <si>
    <t xml:space="preserve"> OCT 1915</t>
  </si>
  <si>
    <t>NONE (Châlons)</t>
  </si>
  <si>
    <t xml:space="preserve">UNDATED OCTOBER RAID (AFTER THE 13TH) ABORTED DUE TO FAILURE OF TWO ENGINES.  </t>
  </si>
  <si>
    <t>Châlons-sur-Marne</t>
  </si>
  <si>
    <t>Objective was disruption of rail network to help tactical situation in Reims - Verdun area.  (City renamed Châlons-en-Champagne in 1988.)</t>
  </si>
  <si>
    <t>LZ.38 made two attacks on Southend in May 1915; total bomb weight dropped was 3214 kg.  Individual bomb weights are estimated at half the total.  Some sources give a different date but Cole &amp; Cheesman, 52 confirm that the raid was the night of 9/10 May 1915.</t>
  </si>
  <si>
    <t>LZ.88</t>
  </si>
  <si>
    <t>356-7</t>
  </si>
  <si>
    <t>LZ.95</t>
  </si>
  <si>
    <t>NONE (Vitry-le-François)</t>
  </si>
  <si>
    <t>Namur?</t>
  </si>
  <si>
    <t>S.L. VII</t>
  </si>
  <si>
    <t>Mannheim</t>
  </si>
  <si>
    <t>La Neuveville</t>
  </si>
  <si>
    <t>Rail Network?</t>
  </si>
  <si>
    <t>NONE (Brabant-le-Roi)</t>
  </si>
  <si>
    <t>NONE (Mirécourt)</t>
  </si>
  <si>
    <t>Aborted attack on Mirécourt due to leaking valves.</t>
  </si>
  <si>
    <t>LZ.90</t>
  </si>
  <si>
    <t>Presumably a tactical raid given the location and the fact that it was early in the Battle of Verdun.</t>
  </si>
  <si>
    <t>Norwich, England</t>
  </si>
  <si>
    <t>LZ.93</t>
  </si>
  <si>
    <t>LZ.88 &amp; 92</t>
  </si>
  <si>
    <t xml:space="preserve">LZ.88 &amp; 92 aborted due to weather.  As noted above, only LZ.90 reached England (and 5 naval airships).  Source: Cole &amp; Cheesman, 117.  </t>
  </si>
  <si>
    <t>It's possible that LZ.93's original objective was England like the other airships this night.</t>
  </si>
  <si>
    <t>Fort Mardick</t>
  </si>
  <si>
    <t>LZ.81</t>
  </si>
  <si>
    <t>Etaples</t>
  </si>
  <si>
    <t>Important BEF Airfield</t>
  </si>
  <si>
    <t>42 incen- diary &amp; 15 HE</t>
  </si>
  <si>
    <t>Margate</t>
  </si>
  <si>
    <t>LZ.97</t>
  </si>
  <si>
    <t>358-9</t>
  </si>
  <si>
    <t>LZ.87</t>
  </si>
  <si>
    <t>LZ.26</t>
  </si>
  <si>
    <t>Date uncertain due to wording; certainly between 4/26 and 5/2 1916.  Aborted mission due to rudder problems.</t>
  </si>
  <si>
    <t>Aborted due to engine trouble.</t>
  </si>
  <si>
    <t>LZ.98</t>
  </si>
  <si>
    <t>Aborted due to rain &amp; low clouds.  C&amp;C, 134 say that LZ.98 (Oblt. E. Lehmann) reached Spurn Head (E. Yorkshire near Hull) and lingered off the coast for about an hour before abandoning the mission to Manchester.</t>
  </si>
  <si>
    <t>Cole &amp; Cheesman, 51: Commander was Hauptmann Erich Linnarz. He actually bombed Ipswich and Bury St. Edmunds.</t>
  </si>
  <si>
    <t>Exact date not specified by Neumann; Rimell, 66, says attack was also in the early hours of 17 May.  C&amp;C, 54 says that the Admiralty notified RNAS of England raid and that nine planes took off.  They found L39 and dropped 4x20lb bombs on her, killing one crewman, injuring several others, ruptured 5 gas cells and knocked off the rear starboard propeller.</t>
  </si>
  <si>
    <t>LZ.38 made two attacks on Southend in May 1915; total bomb weight dropped was 3214 kg.  Individual bomb weights are estimated at half the total.  Cole &amp; Cheesman, 55 confirm date of 26/27 May, that Hptm. E. Linnarz was commander, and that the ship did indeed bomb Southend.</t>
  </si>
  <si>
    <t>First airship raid on London (Stoke Newington). Altitude 3300 meters.  Attacked docks and left long-burning fires.  Rimell, Zeppelin Vol. 1, p.19, says LZ.38 lost one gas cell to AA fire at Ramsgate as she crossed into England.  C&amp;C, 56, says commander was still Linnarz.</t>
  </si>
  <si>
    <t>North Kent Coast</t>
  </si>
  <si>
    <t>C&amp;C, 56-7, say that LZ.37 was briefly over the north Kent coast but dropped no bombs. No mention of this raid in Neumann.</t>
  </si>
  <si>
    <t>ENGLAND RAID ABORTED DUE TO ENGINE TROUBLE   C&amp;C, 61 concurs and says that  LZ.38 returned to her shed and then was bombed there the early morning of 7 June and destroyed.  Rimell, Zeppelin Vol. 1, p.22 says morning of 8 June.</t>
  </si>
  <si>
    <t>"Successful" raid on Calais.  On the way back, LZ.37 bombed by RAJ Warneford over Ghent and destroyed.  C&amp;C, 61, says that LZ37 was headed to England but abandoned the raid due to navigation problems.</t>
  </si>
  <si>
    <t>Damaged while landing at Brussels - Agathe.  Hit a chimney but enlisted crew quickly extinguished the hearth fire in the house.  Repairs took until 17 OCT 1915.  C&amp;C, 69 say S.L. II bombed between Southwark and Woolwich; commander was Hptm. Richard von Wobeser.</t>
  </si>
  <si>
    <t>C&amp;C, 69 say LZ.74 bombed Cheshunt and dropped one incendiary on London (Fenchurch St.).  Commander Hptm. Friedrich George.</t>
  </si>
  <si>
    <t>Cole &amp; Cheeseman, 72 say that LZ.74 (Hptm. F. George) wandered lost over England the night of 12/13 September, scattering bombs over the East Anglian countryside.  The raid caused no casualties or damage.</t>
  </si>
  <si>
    <t>C&amp;C, 117-8, say that LZ.90 came inland as far as Ipswich and dropped no bombs.</t>
  </si>
  <si>
    <t>Commander was Hauptmann Falck. Raid was night of 2/3 April 1916.  LZ.88 dropped bombs "near the mouth of the Deben - apparently in mistake for Harwich".  (Source: Cole &amp; Cheesman, 122-3)</t>
  </si>
  <si>
    <t>Flew 1103 km and landed safely back at Trier.  From Cole &amp; Cheesman, 122-3: Commander was Oblt Ernst Lehmann; confirmed date of 2/3 April 1916.  Was headed for London but was attacked by the Waltham Abbey guns and unloaded 90 bombs there, causing minimal damage.</t>
  </si>
  <si>
    <t>Attacked by fighters over Belgium.  C&amp;C, 129-130: Commander was Hptm. Falck.  Scattered bombs in open Kent countryside.</t>
  </si>
  <si>
    <t>Forced one of two attacking fighters over Belgium to make an emergency landing in Holland.  C&amp;C, 129-131:  Hptm. E. Linnarz got closest to London but due to navigation errors bombed Ongar-Barkingsdale area.  Pursued by RFC fighters, including Leefe Robinson, who fired one burst of MG fire at the ship w/o effect.</t>
  </si>
  <si>
    <t>C&amp;C, 129,130: Oblt. Barth was commander; dropped a few bombs in Deal harbor.</t>
  </si>
  <si>
    <t>C&amp;C, 129-130: Hptm. Wilhelm Schramm was commander; bombed "indiscriminately near Harwich" but was over England only 15 minutes.</t>
  </si>
  <si>
    <t>Cole &amp; Cheesman, 129 says that the older LZ.26 returned early and did not reach England, its intended target.</t>
  </si>
  <si>
    <t>Cole &amp; Cheesman, 132 say that only LZ.93 (NOT LZ.87) attacked England the night of 26/27 April 1916.  Whatever airship it was, it barely crossed the coast near Kingsdown, Deal, Thanet, &amp; Westgate.  Aborted mission to London when developed engine trouble after dropping only 3 bombs, they said.  Commander was Hptm. W. Schramm.</t>
  </si>
  <si>
    <t>LZ.97, LZ.98, S.L. XI</t>
  </si>
  <si>
    <t>Cole &amp; Cheesman, 148 confirm that LZ.97 reached England the night of 23/24 August 1916. She came in over Bawdsey at 2355 British time, flew inland a few miles and dropped bombs in open country, leaving 20 minutes later.  No casualties or damage.</t>
  </si>
  <si>
    <r>
      <t xml:space="preserve">Six sorties aborted due to </t>
    </r>
    <r>
      <rPr>
        <u/>
        <sz val="11"/>
        <color rgb="FFFF0000"/>
        <rFont val="Calibri"/>
        <family val="2"/>
        <scheme val="minor"/>
      </rPr>
      <t>weather</t>
    </r>
    <r>
      <rPr>
        <sz val="11"/>
        <color rgb="FFFF0000"/>
        <rFont val="Calibri"/>
        <family val="2"/>
        <scheme val="minor"/>
      </rPr>
      <t xml:space="preserve"> by these airships in the period 24-31 August 1916.  (Light green highlight on date indicates this is an approximate value.)  C&amp;C, 149 confirm that the only airships reaching England during this period were 4 naval Zeppelins the night of 24/25 August.</t>
    </r>
  </si>
  <si>
    <r>
      <t xml:space="preserve">Two sorties aborted due to </t>
    </r>
    <r>
      <rPr>
        <u/>
        <sz val="11"/>
        <color rgb="FFFF0000"/>
        <rFont val="Calibri"/>
        <family val="2"/>
        <scheme val="minor"/>
      </rPr>
      <t>mechanical problems</t>
    </r>
    <r>
      <rPr>
        <sz val="11"/>
        <color rgb="FFFF0000"/>
        <rFont val="Calibri"/>
        <family val="2"/>
        <scheme val="minor"/>
      </rPr>
      <t xml:space="preserve"> by LZ.81 during the period 24-31 August 1916.  C&amp;C, 149 confirm that the only airships reaching England during this period were 4 naval Zeppelins the night of 24/25 August.</t>
    </r>
  </si>
  <si>
    <t>LZ.90, LZ.98, S.L. XI</t>
  </si>
  <si>
    <t>359- 360</t>
  </si>
  <si>
    <t>Aborted mission due to rain squalls.</t>
  </si>
  <si>
    <t>S.L. XI shot down over Cuffley by Leefe Robinson.  C&amp;C, 161-3:  LZ.98 &amp; S.L. XI commanded by Oblt-s-S Ernest Lehmann &amp; Hptmn. W. Schramm, respectively.  LZ.90 bombed Haverhill &amp; departed; LZ.98 bombed Gravesend; S.L. XI bombed the northern suburbs of London before being shot down.  With naval airships, this was the largest airship raid against Britain in the war -- and probably the largest airship raid period.</t>
  </si>
  <si>
    <t>L.Z.97</t>
  </si>
  <si>
    <t>L.Z.103</t>
  </si>
  <si>
    <t>LZ.90 &amp; LZ.98</t>
  </si>
  <si>
    <t>Aborted due to "navigation difficulties". Intended target was probably French coast, perhaps also Calais.</t>
  </si>
  <si>
    <t>NONE (Etaples)</t>
  </si>
  <si>
    <t>Turned back due to rudder problems; ground fog left them hopeless lost over Germany and had to stop at a parade ground for fuel and ballast.  Finally returned to Mannheim after a 34.75 hour flight.</t>
  </si>
  <si>
    <t>Mannheim?</t>
  </si>
  <si>
    <t>Lost over North Sea after being swept away from Wittmund in a violent storm, where her crew tried unsuccessfully to land.  Crew escaped before LZ.90 was carried away.  AM NOT CERTAIN THIS WAS EVEN INTENDED TO BE A BOMBING MISSION.</t>
  </si>
  <si>
    <t>NOV &amp; DEC 1916</t>
  </si>
  <si>
    <t>During these two months, there were other unsuccessful attempts at raiding, especially against Boulogne, Etaples &amp; Rouen, that did not reach their destinations because of weather.</t>
  </si>
  <si>
    <t>LZ.107</t>
  </si>
  <si>
    <t>Hannover?</t>
  </si>
  <si>
    <t>Gravelines (near)</t>
  </si>
  <si>
    <t>Modern French maps spell it Gravelines; in Neumann it was spelled Gravélines.  It's between Dunkirk and Calais on the coast.</t>
  </si>
  <si>
    <t>Z.V</t>
  </si>
  <si>
    <t>Region of Wloclawek, Plock, Kutno, Lodz</t>
  </si>
  <si>
    <t>3?</t>
  </si>
  <si>
    <t>Posen</t>
  </si>
  <si>
    <t>7/8, 10/11, 11/12 AUG 1914</t>
  </si>
  <si>
    <t>Thorn-Neidenburg area; near Sierc-Plonsk &amp; Nowo-Georgiewsk</t>
  </si>
  <si>
    <t>Advancing Russian cavalry</t>
  </si>
  <si>
    <t>Attacked cavalry with bombs and MG fire.</t>
  </si>
  <si>
    <t>Mlawa</t>
  </si>
  <si>
    <t xml:space="preserve"> 0? 1?</t>
  </si>
  <si>
    <t>362-3</t>
  </si>
  <si>
    <t>APPARENTLY NONE (RECON IN AREA OSTROVIEK - KRASNIK - TUROBIN)</t>
  </si>
  <si>
    <t>Liegnitz</t>
  </si>
  <si>
    <t>Under command of Austrian OHL.  Landed in Przemysl to report directly.  Neumann says it likely affected the Battle of Krasnik, which began on the 23rd.  S.L. II was on this mission for 60 hours before returning to Liegnitz.</t>
  </si>
  <si>
    <r>
      <t xml:space="preserve">Start of Verdun offensive.  LZ.88 encountered strong snowstorms, turned around, and landed safely at Maubeuge.  Robinson, </t>
    </r>
    <r>
      <rPr>
        <i/>
        <sz val="11"/>
        <color rgb="FFFF0000"/>
        <rFont val="Calibri"/>
        <family val="2"/>
        <scheme val="minor"/>
      </rPr>
      <t>The Zeppelin in Combat</t>
    </r>
    <r>
      <rPr>
        <sz val="11"/>
        <color rgb="FFFF0000"/>
        <rFont val="Calibri"/>
        <family val="2"/>
        <scheme val="minor"/>
      </rPr>
      <t>, 129 says these four Zeppelins started on this raid on the evening of 20 March.</t>
    </r>
  </si>
  <si>
    <r>
      <t xml:space="preserve">Start of Verdun offensive.  Robinson, </t>
    </r>
    <r>
      <rPr>
        <i/>
        <sz val="11"/>
        <color rgb="FFFF0000"/>
        <rFont val="Calibri"/>
        <family val="2"/>
        <scheme val="minor"/>
      </rPr>
      <t>The Zeppelin in Combat</t>
    </r>
    <r>
      <rPr>
        <sz val="11"/>
        <color rgb="FFFF0000"/>
        <rFont val="Calibri"/>
        <family val="2"/>
        <scheme val="minor"/>
      </rPr>
      <t xml:space="preserve">, 129 says these four Zeppelins started on this raid on the evening of 20 March.  Shot down in flames by AA fire shortly before reaching Brabant-le-Roi.  (Original assigned target was Révigny.)  Among the killed was Hptmn. Horn, the best of the army airship commanders, with 22 flights against the enemy of which 12 were successful raids.  CHECK ON AMOUNT OF MISSING DATA -- AT LEAST 11 OF THE 12 RAIDS ARE IN THIS DATABASE.  ONE SORTIE MENTIONED IN RIMELL WITH LITTLE INFO MIGHT HAVE BEEN A RAID.  </t>
    </r>
  </si>
  <si>
    <r>
      <t xml:space="preserve">Start of Verdun offensive.  Also faced strong enemy defensive fire.  Landed safely back at home base.  (Original assigned targets were Nancy or rail stations in the rail line Nancy - Verdun.)  Robinson, </t>
    </r>
    <r>
      <rPr>
        <i/>
        <sz val="11"/>
        <color theme="1"/>
        <rFont val="Calibri"/>
        <family val="2"/>
        <scheme val="minor"/>
      </rPr>
      <t>The Zeppelin in Combat</t>
    </r>
    <r>
      <rPr>
        <sz val="11"/>
        <color theme="1"/>
        <rFont val="Calibri"/>
        <family val="2"/>
        <scheme val="minor"/>
      </rPr>
      <t>, 129 says these four Zeppelins started on this raid on the evening of 20 March.</t>
    </r>
  </si>
  <si>
    <r>
      <t xml:space="preserve">Start of Verdun offensive.  Could only fly at 3200 m due to overload of 4000 kg of munitions.  Damaged by strong enemy defensive fire and aborted mission.  Damaged further on landing near Namur.  Robinson, </t>
    </r>
    <r>
      <rPr>
        <i/>
        <sz val="11"/>
        <color rgb="FFFF0000"/>
        <rFont val="Calibri"/>
        <family val="2"/>
        <scheme val="minor"/>
      </rPr>
      <t>The Zeppelin in Combat</t>
    </r>
    <r>
      <rPr>
        <sz val="11"/>
        <color rgb="FFFF0000"/>
        <rFont val="Calibri"/>
        <family val="2"/>
        <scheme val="minor"/>
      </rPr>
      <t>, 129 says these four Zeppelins started on this raid on the evening of 20 March.</t>
    </r>
  </si>
  <si>
    <t>ARMY AIRSHIP SERVICE DISSOLVED</t>
  </si>
  <si>
    <t>Source:  Robinson, 254</t>
  </si>
  <si>
    <t>Z.IV</t>
  </si>
  <si>
    <t>Region of Mlawa, Gumbinnen, Insterburg - Gerdauen, Friedland - Gerdauen, and Tilsit - Gumbinnen - Insterburg</t>
  </si>
  <si>
    <t>Enemy Bivouacs</t>
  </si>
  <si>
    <t>Königsberg</t>
  </si>
  <si>
    <t>South of Ossowietz</t>
  </si>
  <si>
    <t>Warsaw</t>
  </si>
  <si>
    <t>NONE ?</t>
  </si>
  <si>
    <t>NONE (Schaulen region)</t>
  </si>
  <si>
    <t>363-4</t>
  </si>
  <si>
    <r>
      <t xml:space="preserve">Attacked just before dawn at 2100 meters; was hit 300 times. Made it back to Allenstein shed.  No more war missions - used for a training ship in early 1917.  Rimell, </t>
    </r>
    <r>
      <rPr>
        <i/>
        <sz val="11"/>
        <color theme="1"/>
        <rFont val="Calibri"/>
        <family val="2"/>
        <scheme val="minor"/>
      </rPr>
      <t>Zeppelins at War!</t>
    </r>
    <r>
      <rPr>
        <sz val="11"/>
        <color theme="1"/>
        <rFont val="Calibri"/>
        <family val="2"/>
        <scheme val="minor"/>
      </rPr>
      <t>, 7 says that Z.IV "surviv[ed] far longer than most of her sister ships, before being finally declared obsolete and dismantled at Jüterbog in Autumn 1916".</t>
    </r>
  </si>
  <si>
    <t>Fort &amp; Kalicz Rail Station</t>
  </si>
  <si>
    <t>No mention of any bombing on this recon flight (S.L. II took the place of Z.V) in the area Lodz - Petrikau, but it can't be ruled out.  After this, S.L. II went to the Western Front.</t>
  </si>
  <si>
    <t>NONE? (JUST RECON?)</t>
  </si>
  <si>
    <r>
      <t xml:space="preserve">This was the first of several nighttime missions, primarily for reconnaissance, but bombing troop camps was done routinely.  Airship was frequently hit by enemy and friendly fire during these sorties.  Rimell, </t>
    </r>
    <r>
      <rPr>
        <i/>
        <sz val="11"/>
        <rFont val="Calibri"/>
        <family val="2"/>
        <scheme val="minor"/>
      </rPr>
      <t>Zeppelins at War!</t>
    </r>
    <r>
      <rPr>
        <sz val="11"/>
        <rFont val="Calibri"/>
        <family val="2"/>
        <scheme val="minor"/>
      </rPr>
      <t>, 7  was used to help interpret the long and convoluted sentence that described these flights:   Z. IV neben seiner weiteren Verwendung in Ostpreussen mit herangezogen werden, wo is seit dem 10. VIII. nächliche Erkundungen in die Gegend Mlawa erfolgreich ausgeführt, auf Biwaks Bomben geworfen und jedesmal hierbei durch feindliches Feuer verletzt, Leistungen vollbracht hatte, die man von dem alten Schiff nie erwartet hätte.</t>
    </r>
  </si>
  <si>
    <t>P. IV</t>
  </si>
  <si>
    <t>NONE (Warsaw)</t>
  </si>
  <si>
    <t>Thorner</t>
  </si>
  <si>
    <t>Raid on Warsaw aborted due to weather; no other attempts were made.</t>
  </si>
  <si>
    <t>Parseval airship raid on Warsaw aborted due to weather.</t>
  </si>
  <si>
    <t>March &amp; April 1915</t>
  </si>
  <si>
    <t>Sachsen</t>
  </si>
  <si>
    <t>Ciechanow &amp; Bialystock</t>
  </si>
  <si>
    <t>Allenstein</t>
  </si>
  <si>
    <t>Made an unspecified number of raids against these two targets in March and April, carrying about 500 kg each time.  Neumann: Sachsen was obsolete but continued on due to the stamina of her experienced prewar crew.</t>
  </si>
  <si>
    <t>Z. XI &amp; LZ.34</t>
  </si>
  <si>
    <t>Posen &amp; Liegnitz</t>
  </si>
  <si>
    <t>Both airships aborted raid due to strong headwinds.  See comments for March 10, 1915.</t>
  </si>
  <si>
    <t>LZ.34</t>
  </si>
  <si>
    <t>Grodno</t>
  </si>
  <si>
    <t>Kowno</t>
  </si>
  <si>
    <r>
      <t xml:space="preserve">Both airships aborted raid due to strong headwinds.  Rimell, </t>
    </r>
    <r>
      <rPr>
        <i/>
        <sz val="11"/>
        <color rgb="FFFF0000"/>
        <rFont val="Calibri"/>
        <family val="2"/>
        <scheme val="minor"/>
      </rPr>
      <t>Zeppelins at War!</t>
    </r>
    <r>
      <rPr>
        <sz val="11"/>
        <color rgb="FFFF0000"/>
        <rFont val="Calibri"/>
        <family val="2"/>
        <scheme val="minor"/>
      </rPr>
      <t xml:space="preserve">, 43 says that little is known about Z.XI's wartime career.  He cites six months of service and a number of bombing raids on Grodno &amp; Warsaw.  Z.XI was destroyed on 20 May 1915 when heavy winds wrenched her away from the ground-handling crew while being walked into the shed at Posen, causing her to crash and catch fire on the field. On page 51, Rimell says that LZ.34 "made a number of successful raids on Grodno, Kovno, Warsaw, and other Russian-held positions".  </t>
    </r>
  </si>
  <si>
    <t>No mention of bombing in this brief description, but it can't be ruled out.  Blume, OTF 11/2, p.144, says date was 25/26 SEP 1914 and that Z.IV flew south to Ossivietz.</t>
  </si>
  <si>
    <t>AUG - DEC 1914</t>
  </si>
  <si>
    <t>Mostly Night</t>
  </si>
  <si>
    <t>Gumbinnen, Nordenburg, Muldszen, Insterburg, Bialystok, Lomja</t>
  </si>
  <si>
    <t>Military targets, depots, barracks, RR lines &amp; stations</t>
  </si>
  <si>
    <t>Many</t>
  </si>
  <si>
    <t>No mention of mission type.  Due to weather, no more flights until February 1915.  Blume, 144 called it a "scouting" mission.  Can't tell whether bombs were dropped.</t>
  </si>
  <si>
    <r>
      <t xml:space="preserve">Conducted raid despite strong SE winds.  Attacked near dawn under heavy fire from 2800 meters height.  Returned safely to shed.  Rail station name from Rimell, </t>
    </r>
    <r>
      <rPr>
        <i/>
        <sz val="11"/>
        <rFont val="Calibri"/>
        <family val="2"/>
        <scheme val="minor"/>
      </rPr>
      <t>Zeppelins at War!</t>
    </r>
    <r>
      <rPr>
        <sz val="11"/>
        <rFont val="Calibri"/>
        <family val="2"/>
        <scheme val="minor"/>
      </rPr>
      <t>, p.7.  Blume, 144 puts this raid on 24 NOVEMBER, but this contradicts his next sentence that there were no missions in November.  Apparently he transposed the month: XI vs. IX.</t>
    </r>
  </si>
  <si>
    <t>Z.V made sorties these nights.  Did some bombing during this time though not necessarily on every night, plus reconnaissance, Zugverkehr (railway service?), and Truppenausladungen (troop outreach?).  One of these missions had to be aborted due to "friendly" fire.  Blume, OTF 11/2, p144 says that missions were to drop leaflets and scout for troop movements &amp; rail traffic.</t>
  </si>
  <si>
    <r>
      <t xml:space="preserve">Primarily a recon mission for Russian troop movements.  Account says nothing about bombs, though that can't be ruled out.  Rimell, </t>
    </r>
    <r>
      <rPr>
        <i/>
        <sz val="11"/>
        <color rgb="FFFF0000"/>
        <rFont val="Calibri"/>
        <family val="2"/>
        <scheme val="minor"/>
      </rPr>
      <t>Zeppelins at War! 1914-1915</t>
    </r>
    <r>
      <rPr>
        <sz val="11"/>
        <color rgb="FFFF0000"/>
        <rFont val="Calibri"/>
        <family val="2"/>
        <scheme val="minor"/>
      </rPr>
      <t>, 11 says that this recon and the one on the 25th provided valuable information on the buildup of the Russian 2nd Army near East Prussia's southern borders.  Blume, 144 says that their reports saved the German XX Armeekorps from heavy losses.</t>
    </r>
  </si>
  <si>
    <t>Lomza</t>
  </si>
  <si>
    <t>Malkin</t>
  </si>
  <si>
    <t>RR Station</t>
  </si>
  <si>
    <t>Presumably rail &amp; maybe tactical targets</t>
  </si>
  <si>
    <t>Lyck, E. Prussia</t>
  </si>
  <si>
    <t>Late July 1915</t>
  </si>
  <si>
    <t>Bialystok &amp; Tluscz RR Stns</t>
  </si>
  <si>
    <t>2-13 AUG 1915</t>
  </si>
  <si>
    <t>Bialystok</t>
  </si>
  <si>
    <t>2-5 AUG 1915</t>
  </si>
  <si>
    <t>RR Stations</t>
  </si>
  <si>
    <t>Fortress</t>
  </si>
  <si>
    <t xml:space="preserve">The Warsaw fortifications were especially important to the Russians.  Overall objectives of this campaign:  rail network from Warsaw to Mlawa, Wilna, and Brest-Litowsk and ammo magazines &amp; camps. </t>
  </si>
  <si>
    <t>Schneide- mühl</t>
  </si>
  <si>
    <t>Rail Junction</t>
  </si>
  <si>
    <t>Wilna</t>
  </si>
  <si>
    <t>Nowo-Georgiewsk</t>
  </si>
  <si>
    <t>No info - Fort? Rail Stn?</t>
  </si>
  <si>
    <t xml:space="preserve">Sachsen hit a munitions train at Wilna on her last war flight.  Overall objectives of this campaign:  rail network from Warsaw to Mlawa, Wilna, and Brest-Litowsk and ammo magazines &amp; camps. </t>
  </si>
  <si>
    <t>In addition to her two successful raids, LZ.39 made three other attempts during this period that had to be aborted due to weather and/or mechanical problems.</t>
  </si>
  <si>
    <t>365- 6</t>
  </si>
  <si>
    <t>Brest-Litovsk &amp; Kowel</t>
  </si>
  <si>
    <t>Zabinka (Brest-Litovsk to Luninjetz rail line)</t>
  </si>
  <si>
    <t>Probably Königsberg</t>
  </si>
  <si>
    <t>Lida</t>
  </si>
  <si>
    <t xml:space="preserve">Total bombweight for raids on Lilejka &amp; Lida is 4000 kg; 2000 kg for each is a very reasonable estimate. Overall objectives of this campaign:  rail network from Warsaw to Mlawa, Wilna, and Brest-Litowsk and ammo magazines &amp; camps. </t>
  </si>
  <si>
    <t>Wilejka (E of Wilna, also spelled Vileika)</t>
  </si>
  <si>
    <t>LZ.39 &amp; Z.XII</t>
  </si>
  <si>
    <t>Schneide- mühl &amp; Allenstein</t>
  </si>
  <si>
    <t>Along Narew River</t>
  </si>
  <si>
    <t>Russian Positions</t>
  </si>
  <si>
    <t>Sachsen &amp; Z.XII</t>
  </si>
  <si>
    <t>Sieldze &amp; Nowo-Minsk (Siedlec &amp; Minsk)</t>
  </si>
  <si>
    <t>These stations were used by the Germans after 5 August.  Blume, 145, provided ID for airship and alternate spelling of targets.</t>
  </si>
  <si>
    <t>Königsberg &amp; Allenstein</t>
  </si>
  <si>
    <t>Info from Blume, 145</t>
  </si>
  <si>
    <t>Novo-Georgiewsk</t>
  </si>
  <si>
    <t>March to May 1915</t>
  </si>
  <si>
    <t>Z.XI</t>
  </si>
  <si>
    <t>Grodno &amp; Kovno</t>
  </si>
  <si>
    <r>
      <t>Blume, OTF 11/2, p.145 says Z.XI is "</t>
    </r>
    <r>
      <rPr>
        <b/>
        <sz val="11"/>
        <rFont val="Calibri"/>
        <family val="2"/>
        <scheme val="minor"/>
      </rPr>
      <t>believed</t>
    </r>
    <r>
      <rPr>
        <sz val="11"/>
        <rFont val="Calibri"/>
        <family val="2"/>
        <scheme val="minor"/>
      </rPr>
      <t xml:space="preserve"> to have carried out raids on Grodno and Kovno".</t>
    </r>
  </si>
  <si>
    <t>No date given but attack on Kovno was "soon after" that on Grodno.  Carried only 575 kg each time so they could reach an altitude of 2650 meters.  Blume, 145 provided exact dates for these two raids and the info that LZ.34 transferred to Königsberg on 25/26 April.</t>
  </si>
  <si>
    <t>This entry combines the date from Rimell, 51 and the bomb weight from Neumann, 364 for LZ.34's final flight.  Rimell, 51:  Commander Hauptmn. Otto Jacobi; LZ.34 was heavily damaged by AA fire on 21 May 1915 and made a forced landing at Insterburg, East Prussia, and burned out.  Rimell says Z.XI was destroyed one day earlier; Neumann says "days earlier".  Neumann says that LZ.34 made an emergency landing near Insterburg and then broke away unmanned to spontaneously catch fire between Koellen and Bischofsburg.  Blume, 145 gives date as 20/21 May, which is not inconsistent with being damaged by AA fire on 21 May.</t>
  </si>
  <si>
    <t>Sachsen &amp; Z.XII &amp; LZ.39</t>
  </si>
  <si>
    <t>Source is Blume, OTF11/2, 145-6.</t>
  </si>
  <si>
    <t>At about the same time as the 20/21 &amp; 22/23 July raids, LZ.39 &amp; Z.XII had to abort raids to these targets due to engine trouble and strong headwinds.  Based on a summary of Z.XII's successful and aborted raids, interpreting the wording makes it likely that one of Z.XII's two aborted raids during this period was on 20/21 July 1915.  Overall objectives of this campaign:  rail network from Warsaw to Mlawa, Wilna, and Brest-Litowsk and ammo magazines &amp; camps.  Blume, 146 says Z.XII attacked Bialystok on the 20th.  BASED ON THE OTHER INFO, I'M ASSUMING Z.XII DIDN'T REACH IT ON THE 20TH.</t>
  </si>
  <si>
    <r>
      <t xml:space="preserve">Overall objectives of this campaign:  rail network from Warsaw to Mlawa, Wilna, and Brest-Litowsk and ammo magazines &amp; camps.  Rimell, </t>
    </r>
    <r>
      <rPr>
        <i/>
        <sz val="11"/>
        <color theme="1"/>
        <rFont val="Calibri"/>
        <family val="2"/>
        <scheme val="minor"/>
      </rPr>
      <t>Zeppelins at War!</t>
    </r>
    <r>
      <rPr>
        <sz val="11"/>
        <color theme="1"/>
        <rFont val="Calibri"/>
        <family val="2"/>
        <scheme val="minor"/>
      </rPr>
      <t>, 31, says commanded by Ernst Lehmann and that the Z.XII concentrated on the rail lines to Dünaburg and especially the Malkin &amp; Bialystok stations.  Blume, 146 cites same date and bomb weight but says target was Novo-Georgievsk.</t>
    </r>
  </si>
  <si>
    <t>Novo-Georgievsk</t>
  </si>
  <si>
    <t>Siedlec</t>
  </si>
  <si>
    <t>Neumann's text combines two raids on Bialystok during the period 2 to 13 August 1915.  Later it summarizes Z.XII's raids, allowing me to calculate the individual bomb weights for Sachsen and Z.XII.  Overall objectives of this campaign:  rail network from Warsaw to Mlawa, Wilna, and Brest-Litowsk and ammo magazines &amp; camps.  BLUME, 146 supplies info that Z.XII &amp; Sachsen both raided Bialystok on 11 August.</t>
  </si>
  <si>
    <t>Overall objectives of this campaign:  rail network from Warsaw to Mlawa, Wilna, and Brest-Litowsk and ammo magazines &amp; camps.  THIS MIGHT BE THE 2 AUGUST NOVO-GEORGIEVSK RAID MENTIONED IN BLUME, 146.</t>
  </si>
  <si>
    <t>Naval L.5</t>
  </si>
  <si>
    <t>Dunamunde?</t>
  </si>
  <si>
    <t>Seddin</t>
  </si>
  <si>
    <t>Blume, 146:  Short time on Eastern Front.  Damaged by ground fire this date over Dunamunde (near Riga).  Forced landing at Plugiany; dismantled 10 days later.  In her service on both fronts, L.5 conducted only 1 raid out of 92 sorties, almost all in the west, so this is almost certainly not a bombing raid.  BLUE TYPE INDICATES NAVAL AIRSHIP.</t>
  </si>
  <si>
    <t>Information in light green cells is an estimate or approximation, but it is close enough to include rather than leaving the cell blank.</t>
  </si>
  <si>
    <t>Information in blue type refers to a Naval airship rather than an Army one.</t>
  </si>
  <si>
    <t>Malkin  (Novo-Georgievsk?)</t>
  </si>
  <si>
    <t>Tluszcy</t>
  </si>
  <si>
    <r>
      <t xml:space="preserve">Blume, 146 says that LZ.39 "was </t>
    </r>
    <r>
      <rPr>
        <b/>
        <sz val="11"/>
        <color theme="1"/>
        <rFont val="Calibri"/>
        <family val="2"/>
        <scheme val="minor"/>
      </rPr>
      <t>known</t>
    </r>
    <r>
      <rPr>
        <sz val="11"/>
        <color theme="1"/>
        <rFont val="Calibri"/>
        <family val="2"/>
        <scheme val="minor"/>
      </rPr>
      <t xml:space="preserve"> to have attacked the railway station at Tluszcy on 22/23 July".  THIS APPEARS TO CONTRADICT THE INFORMATION FROM NEUMANN, 365 THAT LZ.39 AND Z.XII ABORTED RAIDS AGAINST TLUSCZ AND BIALYSTOK RR STNS IN LATE JULY.  I DON'T HAVE A DEFINITE ANSWER AS TO WHICH ONE IS CORRECT.</t>
    </r>
  </si>
  <si>
    <t>Info from Blume, 146.</t>
  </si>
  <si>
    <t>Minsk</t>
  </si>
  <si>
    <t>Overall objectives of this campaign:  rail network from Warsaw to Mlawa, Wilna, and Brest-Litowsk and ammo magazines &amp; camps.  Rimell, 68 says that 9220 LBS (4190 kg) of bombs were dropped during this time.  This database lists only 1000 kg of those, SO A LARGE NUMBER OF LZ.39'S BOMBING RAIDS ARE MISSING FROM NEUMANN'S ACCOUNT.  Blume, 146 supplied the exact date as opposed to the range of dates in Neumann.</t>
  </si>
  <si>
    <t>Source is Blume, 146. LZ.39 operated briefly at Allenstein before going to Warsaw, which had been occupied by the Germans on 5 AUG 1915.  CHECK THIS - WAS THE EVK THERE AT THIS TIME?</t>
  </si>
  <si>
    <t>Rovno (N of)</t>
  </si>
  <si>
    <t>Gulf of Riga area</t>
  </si>
  <si>
    <t>Only known raid by Naval airship S.L. IV.  Was on Russian front from 11AUG1915 until it was wrecked on 11DEC1915.  Gale blew open shed doors &amp; it crashed on the field.</t>
  </si>
  <si>
    <r>
      <rPr>
        <b/>
        <sz val="11"/>
        <color rgb="FF0070C0"/>
        <rFont val="Calibri"/>
        <family val="2"/>
        <scheme val="minor"/>
      </rPr>
      <t>Naval</t>
    </r>
    <r>
      <rPr>
        <sz val="11"/>
        <color rgb="FF0070C0"/>
        <rFont val="Calibri"/>
        <family val="2"/>
        <scheme val="minor"/>
      </rPr>
      <t xml:space="preserve"> S.L. IV</t>
    </r>
  </si>
  <si>
    <t>Dropped bombs near rail station and detonations seen near and in the tracks.  Total 16.5-hour flight.  After this LZ.79 transferred to the west.  Overall objectives of this campaign:  rail network from Warsaw to Mlawa, Wilna, and Brest-Litowsk and ammo magazines &amp; camps.  Blume, 146 describes the target for this raid as rail station at Kobryn.</t>
  </si>
  <si>
    <t>LZ.85</t>
  </si>
  <si>
    <t>Riga area</t>
  </si>
  <si>
    <t>LZ.86</t>
  </si>
  <si>
    <t>Kovno</t>
  </si>
  <si>
    <t>Szentandras</t>
  </si>
  <si>
    <t>Bucharest</t>
  </si>
  <si>
    <t>Dünaburg/Dvinsk</t>
  </si>
  <si>
    <t>Bridges &amp; Railroads</t>
  </si>
  <si>
    <t>N of Rowno</t>
  </si>
  <si>
    <t>Neumann, 367: "very successful" raid.  Blume, 146 listed the target as Grodno but apparently this is an error.  See entry for 12/7/1915.  (Rowno/Rovno and Grodno are nowhere near each other.)  All the other details match so clearly these are not two separate raids.</t>
  </si>
  <si>
    <t>RR Stn &amp; Roads</t>
  </si>
  <si>
    <t>Luninjetz</t>
  </si>
  <si>
    <t>2nd of 2 "successful" raids.  Luninjetz probably is also called Luminez on some maps.</t>
  </si>
  <si>
    <t>Altitude was 2600 meters.  Neumann says that, because of the weather, this was the only Dünaburg raid that was successful.</t>
  </si>
  <si>
    <t>Rjezyca/Rjeshitsa</t>
  </si>
  <si>
    <t>Wyschki (NE of Dünaburg/Dvinsk)</t>
  </si>
  <si>
    <t>Molodechno to Minsk (between Radosckowicze &amp; Usca)</t>
  </si>
  <si>
    <t>Neumann, 368 mentions 4 raids from 2APR to 3MAY, totaling 8000 kg of bombs.  Am estimating each of these at 2000 kg.  Blume, 146 adds that LZ.86 was stationed briefly at Dresden in July 1916, then transferred at the end of August to Szentandras near Temesvar to operate on Romanian Front.</t>
  </si>
  <si>
    <t>Neumann, 368 mentions 4 raids from 2APR to 3MAY, totaling 8000 kg of bombs.  Am estimating each of these at 2000 kg.  Blume, 146 provided the exact date and says that the target was roads from Dvinsk to Rjeshitasa.</t>
  </si>
  <si>
    <t>Neumann, 368 mentions 4 raids from 2APR to 3MAY, totaling 8000 kg of bombs.  Am estimating each of these 4 at 2000 kg.  Blume, 146 says date of this raid was 29 March 1916.</t>
  </si>
  <si>
    <t>Dünamünde</t>
  </si>
  <si>
    <t>Wenden</t>
  </si>
  <si>
    <t>Source is Blume, OTF11/2, 146.  Raids are quickly listed with minimal information.  THESE ALMOST CERTAINLY DOUBLE-COUNT SOME OF THE 2-13 AUGUST RAIDS &amp; ABORTED RAIDS ABOVE.</t>
  </si>
  <si>
    <t>Sztaroßjeltzy &amp; Lapy (rail junctions with Bialystok lines)</t>
  </si>
  <si>
    <t xml:space="preserve">BLUME, 146 supplies info that Z.XII &amp; Sachsen both raided Bialystok on 11 August.  Says Z.XII dropped 1650 kg, though Neumann, 365 says 2000 kg.  Rimell, 31-3, says the attack was on Bialystok shunting terminals, where Lehmann's bombs detonated munitions cars.  [I'M USING 2000 KG SINCE THE Z.XII RAIDS AFTER THIS HAD THAT NUMBER.  MARKING IT IN LIGHT GREEN TO INDICATE UNCERTAINTY SINCE SOURCES DON'T AGREE.]  Flew back at 3300 meters and damaged by fire from Ossowietz.  Landed on a lake near Allenstein, with more damage but able to reach shed with only 1 engine working.  After repairs, Z.XII was sent to Königsberg in September, from where she later bombed more rail networks on the Vilna line.   Overall objectives of this campaign:  rail network from Warsaw to Mlawa, Wilna, and Brest-Litowsk and ammo magazines &amp; camps. </t>
  </si>
  <si>
    <t>Port (presumably)</t>
  </si>
  <si>
    <t>S.L.10</t>
  </si>
  <si>
    <t>NONE (recon only of Sevastopol)</t>
  </si>
  <si>
    <t>Jamboli</t>
  </si>
  <si>
    <t>NONE (recon of S. Black Sea coast to protect Turkish boats from Russian minefields)</t>
  </si>
  <si>
    <t>16-hour flight</t>
  </si>
  <si>
    <t>371-2</t>
  </si>
  <si>
    <t>Joint U-Boot, Cruiser, Airship mission.  S.L.10 was to attack enemy warships if the opportunity arose.  Strong headwinds impeded progress; called back by wireless.  Details clarified by Blume, 149.</t>
  </si>
  <si>
    <t>LZ.101</t>
  </si>
  <si>
    <t>Rail installations &amp;/or military targets in the city</t>
  </si>
  <si>
    <t>LZ.97 replaced LZ.81 at Szentandras.  This mission flew at 3900 meters.</t>
  </si>
  <si>
    <t>Ciulnitta (N of Calarasi)</t>
  </si>
  <si>
    <t>Fetesti (W of Cernavoda)</t>
  </si>
  <si>
    <t>R,P</t>
  </si>
  <si>
    <t>JAN - APR 1917</t>
  </si>
  <si>
    <t>Kischinew, Brindisi, Tarent, Valona</t>
  </si>
  <si>
    <t>373-4</t>
  </si>
  <si>
    <t>Mudros</t>
  </si>
  <si>
    <t>St. George at the mouth of the Danube was in Romania.  Attacked from low altitude, also strafed.</t>
  </si>
  <si>
    <t>ATTEMPT to reach Petrograd</t>
  </si>
  <si>
    <t>Jasi (provisional Romanian capital)</t>
  </si>
  <si>
    <r>
      <t xml:space="preserve">Rimell, 36:  Forced to turn back due to strong headwinds on 500-km flight to Petrograd, capital of Russian Empire.  Blume, 150 says LZ.98 flew 17 </t>
    </r>
    <r>
      <rPr>
        <u/>
        <sz val="11"/>
        <color rgb="FFFF0000"/>
        <rFont val="Calibri"/>
        <family val="2"/>
        <scheme val="minor"/>
      </rPr>
      <t>scouting</t>
    </r>
    <r>
      <rPr>
        <sz val="11"/>
        <color rgb="FFFF0000"/>
        <rFont val="Calibri"/>
        <family val="2"/>
        <scheme val="minor"/>
      </rPr>
      <t xml:space="preserve"> missions in the East.</t>
    </r>
  </si>
  <si>
    <t>Libau</t>
  </si>
  <si>
    <t>Wainoden</t>
  </si>
  <si>
    <t>Source for this naval raid is Blume, 150.  Made a forced landing at Seemuppen, probably due to icing.  (It's not entirely clear that L.35 bombed any target prior to forced landing.)</t>
  </si>
  <si>
    <r>
      <rPr>
        <b/>
        <sz val="11"/>
        <color rgb="FF0070C0"/>
        <rFont val="Calibri"/>
        <family val="2"/>
        <scheme val="minor"/>
      </rPr>
      <t>Naval</t>
    </r>
    <r>
      <rPr>
        <sz val="11"/>
        <color rgb="FF0070C0"/>
        <rFont val="Calibri"/>
        <family val="2"/>
        <scheme val="minor"/>
      </rPr>
      <t xml:space="preserve"> L.35</t>
    </r>
  </si>
  <si>
    <t>Riga &amp; other locations in the Baltic region</t>
  </si>
  <si>
    <t>Seddin &amp; Wainoden</t>
  </si>
  <si>
    <t>Blume, 150 -- made at least 4 attacks on Riga and other targets in the Baltic region but no details are available.</t>
  </si>
  <si>
    <t>June to 14 December 1917</t>
  </si>
  <si>
    <r>
      <rPr>
        <b/>
        <sz val="11"/>
        <color rgb="FF0070C0"/>
        <rFont val="Calibri"/>
        <family val="2"/>
        <scheme val="minor"/>
      </rPr>
      <t>Naval</t>
    </r>
    <r>
      <rPr>
        <sz val="11"/>
        <color rgb="FF0070C0"/>
        <rFont val="Calibri"/>
        <family val="2"/>
        <scheme val="minor"/>
      </rPr>
      <t xml:space="preserve"> L.37</t>
    </r>
  </si>
  <si>
    <t>May to late November 1917</t>
  </si>
  <si>
    <t>LZ.113</t>
  </si>
  <si>
    <t>Oesel Island and other places</t>
  </si>
  <si>
    <t>LZ.113 &amp; LZ.120</t>
  </si>
  <si>
    <t>Sworbe &amp; Zerel on Ösel Island</t>
  </si>
  <si>
    <t>L.30, L.37, LZ.120</t>
  </si>
  <si>
    <t>Ports</t>
  </si>
  <si>
    <t>Source Flanagan, 255.  Diversion to divert attention from Estonian Islands.</t>
  </si>
  <si>
    <r>
      <t xml:space="preserve">Source:  Brian P. Flanagan, "Operation Albion", C&amp;C US 8/3, p.255.  Both Zeppelin commanders claimed direct hits.  </t>
    </r>
    <r>
      <rPr>
        <b/>
        <sz val="11"/>
        <color rgb="FF0070C0"/>
        <rFont val="Calibri"/>
        <family val="2"/>
        <scheme val="minor"/>
      </rPr>
      <t>At this point (after 1AUG1917), all Zepps were naval.</t>
    </r>
  </si>
  <si>
    <t>9-11 OCT 1917</t>
  </si>
  <si>
    <t>L.30, SL.20, LZ.113</t>
  </si>
  <si>
    <t>1?</t>
  </si>
  <si>
    <t>RECON Mission to protect fleet</t>
  </si>
  <si>
    <t>Pernau (NE corner of the Gulf of Riga)</t>
  </si>
  <si>
    <t>Naval Base</t>
  </si>
  <si>
    <t>Salismünde &amp; Sophienruhe (E shore of Gulf of Riga)</t>
  </si>
  <si>
    <t>Source Flanagan, 257.  Doesn't specify which three airships bombed Pernau naval base.</t>
  </si>
  <si>
    <r>
      <t xml:space="preserve">Source Flanagan, 256.  Not certain if all three airships were out all three days.  Says LZ.113 was </t>
    </r>
    <r>
      <rPr>
        <i/>
        <sz val="11"/>
        <color rgb="FF0070C0"/>
        <rFont val="Calibri"/>
        <family val="2"/>
        <scheme val="minor"/>
      </rPr>
      <t>ordered</t>
    </r>
    <r>
      <rPr>
        <sz val="11"/>
        <color rgb="FF0070C0"/>
        <rFont val="Calibri"/>
        <family val="2"/>
        <scheme val="minor"/>
      </rPr>
      <t xml:space="preserve"> to bomb Sworbe on its way back but doesn't say if that happened.</t>
    </r>
  </si>
  <si>
    <t>L.37</t>
  </si>
  <si>
    <t>Source Flanagan, 257.  Port amidships gondola burned out from a fire in the air.</t>
  </si>
  <si>
    <t>Seerappen</t>
  </si>
  <si>
    <t>ATTEMPT to reach Pernau</t>
  </si>
  <si>
    <t>Source Flanagan, 257.  Returned with trouble in 3 of 5 engines.</t>
  </si>
  <si>
    <t>Blume, 150:  15 raids &amp; scouting missions.  Three raids on Oesel Island dropping about 6000 kg of bombs in all.  Was part of the navy starting in August.  THIS ENTRY CERTAINLY OVERLAPS WITH THE ENTRIES FROM FLANAGAN BELOW.</t>
  </si>
  <si>
    <r>
      <rPr>
        <b/>
        <sz val="11"/>
        <color rgb="FF0070C0"/>
        <rFont val="Calibri"/>
        <family val="2"/>
        <scheme val="minor"/>
      </rPr>
      <t>NAVAL</t>
    </r>
    <r>
      <rPr>
        <sz val="11"/>
        <color rgb="FF0070C0"/>
        <rFont val="Calibri"/>
        <family val="2"/>
        <scheme val="minor"/>
      </rPr>
      <t xml:space="preserve"> SL.20</t>
    </r>
  </si>
  <si>
    <t>As far as I can tell, the list of airship raids in the West seems to be complete or close to it.  The list of aborted raids is far from complete.</t>
  </si>
  <si>
    <t>The list of airship raids in the East is definitely incomplete and often sketchy with regard to details.  Sometimes I mixed information from multiple sources in an entry; this is always discussed in the Comments column.</t>
  </si>
  <si>
    <t>The list of airship raids in the Southeast (Romania, Aegean Sea, Black Sea) is probably incomplete.  The list of aborted raids certainly is.</t>
  </si>
  <si>
    <t>Information in red type is a raid that was aborted; no bombs were dropped on any target as far as I can tell.</t>
  </si>
  <si>
    <t>With all three worksheets, the bombing locations are those intended or known according to the Germans.  With WWI night bombers of all types, the crews often did not know that they were not bombing what they'd intended.  For example, my research shows that Independent Force night bombers hit different targets from those they thought or hit nothing worthwhile at all one-third of the time.</t>
  </si>
  <si>
    <t>Comments on All Three Army Airship Worksheets</t>
  </si>
  <si>
    <r>
      <t xml:space="preserve">Cole &amp; Cheeseman, 71-2 say that LZ.77 was the only airship identified as raiding England the night of 11/12 Sept.  The raid caused no casualties or damage.  Ltn. Martin Lampel, </t>
    </r>
    <r>
      <rPr>
        <i/>
        <sz val="11"/>
        <color theme="1"/>
        <rFont val="Calibri"/>
        <family val="2"/>
        <scheme val="minor"/>
      </rPr>
      <t>Army Zeppelins on the Offensive</t>
    </r>
    <r>
      <rPr>
        <sz val="11"/>
        <color theme="1"/>
        <rFont val="Calibri"/>
        <family val="2"/>
        <scheme val="minor"/>
      </rPr>
      <t>, 1918, gives indications that his LZ.79, commanded by Hptmn. Viktor Gaissert and based at Namur, (also?) bombed London this night.  (Neumann does not mention LZ.79 bombing England this night.)</t>
    </r>
  </si>
  <si>
    <r>
      <t xml:space="preserve">Dropped 1200 kg on B-L station at 3700 m altitude.  Drifted SE due to strong winds and also dropped 300 kg on Kowel RR Stn.  In all it was a 17-hour flight of 1250 km.  Overall objectives of this campaign:  rail network from Warsaw to Mlawa, Wilna, and Brest-Litowsk and ammo magazines &amp; camps.  THIS APPEARS TO BE THE SAME RAID as that described by Ltn. Martin Lampel, </t>
    </r>
    <r>
      <rPr>
        <i/>
        <sz val="11"/>
        <color theme="1"/>
        <rFont val="Calibri"/>
        <family val="2"/>
        <scheme val="minor"/>
      </rPr>
      <t>Army Zeppelins on the Offensive</t>
    </r>
    <r>
      <rPr>
        <sz val="11"/>
        <color theme="1"/>
        <rFont val="Calibri"/>
        <family val="2"/>
        <scheme val="minor"/>
      </rPr>
      <t>, 1918, pp.43-47.  This was "on a day in August in the second year of the war" and the target was Brest-Litovsk.  Hptmn. Viktor Gaissert commanded the LZ.79.  Hit a railway marshaling yard and other rail targets with HE &amp; incendiary bombs.</t>
    </r>
  </si>
  <si>
    <r>
      <t xml:space="preserve">Neumann:  Diverted from raid on Paris after receiving AA damage.  NOTE THAT Gen. von Hoeppner, </t>
    </r>
    <r>
      <rPr>
        <i/>
        <sz val="11"/>
        <color rgb="FFFF0000"/>
        <rFont val="Calibri"/>
        <family val="2"/>
        <scheme val="minor"/>
      </rPr>
      <t>Germany's War in the Air</t>
    </r>
    <r>
      <rPr>
        <sz val="11"/>
        <color rgb="FFFF0000"/>
        <rFont val="Calibri"/>
        <family val="2"/>
        <scheme val="minor"/>
      </rPr>
      <t>, 1921, 1994, p.54, says that S.L. II was damaged while crossing the front and had to abandon her attack on an army HQ at Compiègne.</t>
    </r>
  </si>
  <si>
    <r>
      <t xml:space="preserve">Account not in Neumann.  JULES POIRIER, </t>
    </r>
    <r>
      <rPr>
        <i/>
        <sz val="11"/>
        <color theme="1"/>
        <rFont val="Calibri"/>
        <family val="2"/>
        <scheme val="minor"/>
      </rPr>
      <t>LES BOMBARDEMENTS DE PARIS (1914-1918)</t>
    </r>
    <r>
      <rPr>
        <sz val="11"/>
        <color theme="1"/>
        <rFont val="Calibri"/>
        <family val="2"/>
        <scheme val="minor"/>
      </rPr>
      <t xml:space="preserve">, 1930, pp.198-203 SAYS PARIS WAS BOMBED BY LZ.77 AND LZ.79.  Alert at about 2200; all clear at 0100.  23 deaths; 31 wounded.  Curiously, table on p.307 says only one Zepp detected and only one flew over Paris!  ALSO, Gen. von Hoeppner, </t>
    </r>
    <r>
      <rPr>
        <i/>
        <sz val="11"/>
        <color theme="1"/>
        <rFont val="Calibri"/>
        <family val="2"/>
        <scheme val="minor"/>
      </rPr>
      <t>Germany's War in the Air</t>
    </r>
    <r>
      <rPr>
        <sz val="11"/>
        <color theme="1"/>
        <rFont val="Calibri"/>
        <family val="2"/>
        <scheme val="minor"/>
      </rPr>
      <t>, 1921 &amp; 1994, p.56 says that both LZ.77 &amp; LZ.79 bombed Paris in January 1916.</t>
    </r>
  </si>
  <si>
    <t>24-31 August 1916</t>
  </si>
  <si>
    <r>
      <t xml:space="preserve">Neumann:  The same picture emerged during the trip on 4./5. II. 1916, when instead of the planned attack on the Rjeshitza railway station on the Dünaburg-Pszkow line, which could not be found due to the fog, Dünaburg was again attacked.  Had to fly at 3000 m because of searchlights and well-aimed AA fire.  Gen. von Hoeppner, </t>
    </r>
    <r>
      <rPr>
        <i/>
        <sz val="11"/>
        <color theme="1"/>
        <rFont val="Calibri"/>
        <family val="2"/>
        <scheme val="minor"/>
      </rPr>
      <t>Germany's War in the Air</t>
    </r>
    <r>
      <rPr>
        <sz val="11"/>
        <color theme="1"/>
        <rFont val="Calibri"/>
        <family val="2"/>
        <scheme val="minor"/>
      </rPr>
      <t>, 1921 &amp; 1994, p.58 says that LZ.86 started using the shed at Kovno at the beginning of 1916.</t>
    </r>
  </si>
  <si>
    <t>Stolpce RR Stn &amp; Minsk - Baranowitschi road</t>
  </si>
  <si>
    <t xml:space="preserve">1st of 2 "successful" raids.  </t>
  </si>
  <si>
    <r>
      <t xml:space="preserve">Due to weight of all her fuel, LZ.39 had to fly back at only 2200 meters. Hit in the stern by Russian ground fire and force-landed west of Luck.  It was soon decommissioned.  Blume, 146 copied Neumann's account exactly but this time also listed the target as north of Rovno.  Rimell, </t>
    </r>
    <r>
      <rPr>
        <i/>
        <sz val="11"/>
        <color theme="1"/>
        <rFont val="Calibri"/>
        <family val="2"/>
        <scheme val="minor"/>
      </rPr>
      <t>Zeppelins at War! 1914-1915</t>
    </r>
    <r>
      <rPr>
        <sz val="11"/>
        <color theme="1"/>
        <rFont val="Calibri"/>
        <family val="2"/>
        <scheme val="minor"/>
      </rPr>
      <t xml:space="preserve">, p.68, gives date as 18 DEC 1915.  Lists commander as </t>
    </r>
    <r>
      <rPr>
        <i/>
        <sz val="11"/>
        <color theme="1"/>
        <rFont val="Calibri"/>
        <family val="2"/>
        <scheme val="minor"/>
      </rPr>
      <t>Kapitänleutnant der Reserve</t>
    </r>
    <r>
      <rPr>
        <sz val="11"/>
        <color theme="1"/>
        <rFont val="Calibri"/>
        <family val="2"/>
        <scheme val="minor"/>
      </rPr>
      <t xml:space="preserve"> Eberhardt Lempertz.</t>
    </r>
  </si>
  <si>
    <t>Rimell, 66-68, says LZ.38 bombed Ramsgate "in the early hours of 17 May".  Hauptmann Erich Linnarz commanding.  C&amp;C, 53 say that LZ38 dropped about 20 bombs on Ramsgate and 33 NE of Dover.</t>
  </si>
  <si>
    <t>The Warsaw fortifications were especially important to the Russians.  Overall objectives of this campaign:  rail network from Warsaw to Mlawa, Wilna, and Brest-Litowsk and ammo magazines &amp; camps.  Rimell, 31 says commanded by Hptmn. Alfred Horn.</t>
  </si>
  <si>
    <t>Airship Loss or Damage?</t>
  </si>
  <si>
    <t xml:space="preserve">Aborted mission to bomb England due to low clouds and heavy fog. </t>
  </si>
  <si>
    <t>Z.X's exhaust pipe exploded into flames soon after leaving for raid on the French coast; mission aborted.</t>
  </si>
  <si>
    <t>Brussels-Everè</t>
  </si>
  <si>
    <t>Night of 20/21 MAR 1915; Z.X &amp; LZ.35 followed searchlights over blacked-out France to reach Paris.  Z.X attacked northeastern section of Paris; LZ.35 attacked Courbevoie - Place de la Republique - Montmartre - St. Denis. "Observed successful" results.  Z.X damaged by AA fire on the way back and made emergency landing near St. Quentin and had to be dismantled.  Total bomb weight was 1800 kg; estimating 900 each.  Von Hoeppner, 55 says bombing altitude was 2400 meters.</t>
  </si>
  <si>
    <t>Night of 20/21 MAR 1915; Z.X &amp; LZ.35 followed searchlights over blacked-out France to reach Paris.  Z.X attacked northeastern section of Paris; LZ.35 attacked Courbevoie - Place de la Republique - Montmartre - St. Denis. "Observed successful" results.  LZ.35 got back to base despite ~70 hits from enemy fire.  Total bomb weight was 1800 kg; estimating 900 each.  Von Hoeppner, 55 says bombing altitude was 2400 meters.  Rimell, 52 says LZ.35 commander was Oberleutnant Masius.</t>
  </si>
  <si>
    <r>
      <t xml:space="preserve">Account not in Neumann.  Source is Rimell, </t>
    </r>
    <r>
      <rPr>
        <i/>
        <sz val="11"/>
        <color theme="1"/>
        <rFont val="Calibri"/>
        <family val="2"/>
        <scheme val="minor"/>
      </rPr>
      <t>Zeppelin Vol. 1</t>
    </r>
    <r>
      <rPr>
        <sz val="11"/>
        <color theme="1"/>
        <rFont val="Calibri"/>
        <family val="2"/>
        <scheme val="minor"/>
      </rPr>
      <t>, p.24.  Was hit by carbine fire from a Maurice Farman MF7 and (importantly) by French AA fire.  Went down short of Namur, apparently entire crew survived but ship damaged beyond repair.  This raid is discussed in Lampel, 49-54.  Commander of LZ.79 was Hptmn. Viktor Gaissert; they had dropped 2400 kg of bombs.  (This account is the only one that gives the bomb weight.)  This account does not mention being hit by AA fire but did have trouble with fog.  Didn't get back safely to shed until 0920, though this was LZ.79's last raid.  POIRIER &amp; von Hoeppner SAY PARIS WAS BOMBED BY LZ.77 AND LZ.79.  Poirier says alert at about 2200; all clear at 0100.  23 deaths; 31 wounded.  Curiously, table on p.307 says only one Zepp detected and only one flew over Paris!</t>
    </r>
  </si>
  <si>
    <t>6 x No</t>
  </si>
  <si>
    <t>2 x No</t>
  </si>
  <si>
    <t>Last Army Airship raid.  Due to low clouds, used a Beobachtungskorb (cloud car) at 2850 meters height.  On the way back, the winch failed and the crew had to winch up the cloud car by hand -- a seven-hour task.  The ship landed smoothly in Hannover.  This raid is mentioned in Cole &amp; Cheesman, 195-6.  LZ.107 did not come to England but was seen or heard from East Kent.  C&amp;C say that it was "later established" that the airship had raided Calais.</t>
  </si>
  <si>
    <t>3 x No</t>
  </si>
  <si>
    <r>
      <rPr>
        <b/>
        <sz val="11"/>
        <color rgb="FF0070C0"/>
        <rFont val="Calibri"/>
        <family val="2"/>
        <scheme val="minor"/>
      </rPr>
      <t>NAVAL</t>
    </r>
    <r>
      <rPr>
        <sz val="11"/>
        <color rgb="FF0070C0"/>
        <rFont val="Calibri"/>
        <family val="2"/>
        <scheme val="minor"/>
      </rPr>
      <t xml:space="preserve"> Loss</t>
    </r>
  </si>
  <si>
    <t>Entry Number</t>
  </si>
  <si>
    <t>NONE - Antwerp was intended target</t>
  </si>
  <si>
    <t>NONE - Recon only</t>
  </si>
  <si>
    <t>Source: Chapman, 26 describes Dutch border guards firing at an airship at 2330 hours that crossed into their territory and then fled toward Germany.  If this is true, Z.IX was the only German airship on this part of the front. No indication that any bombs were dropped.  BEYOND THE DUTCH SOURCE, THERE ARE NO OTHERS.</t>
  </si>
  <si>
    <t>APK</t>
  </si>
  <si>
    <t>NONE - Ostend was intended target</t>
  </si>
  <si>
    <t>Source is Chapman, 32.  Not known why Z.IX turned back early and did not bomb Ostend.  Did carry out a valuable reconnaissance of Ghent, which was the first strategic recon mission flown by any Western Front Zeppelins.</t>
  </si>
  <si>
    <t>Z.IX (&amp; Sach- sen?)</t>
  </si>
  <si>
    <t>1 or 2</t>
  </si>
  <si>
    <t>Source is Chapman, 34.  Weather conditions thwarted raid.</t>
  </si>
  <si>
    <t>Combines info from Neumann and Rimell, p.23.  Chapman, 36-7 says that the bombing began just after 2300 hours.  After this raid, the Belgians instituted blackouts starting at 2200 each night.</t>
  </si>
  <si>
    <t>Source: R.L. Rimell, "Zeppelins at War! 1914-1915", p.23, 2014.  Rimell describes raids as "ineffectual"; some bombs fell on Fort Waelham and wounded Belgian infantrymen.  THIS ENTRY OVERLAPS WITH THE ONE ABOVE IT.  After this, Z.IX was destroyed in its shed at Lohausen in Düsseldorf on 8OCT1914 by Flt. Lt. Marix.</t>
  </si>
  <si>
    <t>Düsseldorf &amp; Köln respectively</t>
  </si>
  <si>
    <t>S.L.II had one aborted mission on 12/22/1914 due to fog - target unknown.</t>
  </si>
  <si>
    <r>
      <t xml:space="preserve">Source: R.L. Rimell, "Zeppelins at War! 1914-1915", p.21, 2014.  Describes as primarily a recon mission.  Dropped "several" modified artillery shells.  Night of 9/10 AUG 1914.  Commander Hptm. Alfred Horn.  Chapman, 24-25, quoting a first-person account by </t>
    </r>
    <r>
      <rPr>
        <i/>
        <sz val="11"/>
        <color rgb="FFFF0000"/>
        <rFont val="Calibri"/>
        <family val="2"/>
        <scheme val="minor"/>
      </rPr>
      <t>Feldwebel</t>
    </r>
    <r>
      <rPr>
        <sz val="11"/>
        <color rgb="FFFF0000"/>
        <rFont val="Calibri"/>
        <family val="2"/>
        <scheme val="minor"/>
      </rPr>
      <t xml:space="preserve"> Max Elias, says that Zepp's fuel tank was holed by (possibly) friendly fire and that they returned to base w/o dropping bombs.  Elias gave the date as the night of 8/9 August, but this is in question.</t>
    </r>
  </si>
  <si>
    <t>Bucharest &amp; Ploesti</t>
  </si>
  <si>
    <r>
      <t xml:space="preserve">Overall objectives of this campaign:  rail network from Warsaw to Mlawa, Wilna, and Brest-Litowsk and ammo magazines &amp; camps.  Rimell, </t>
    </r>
    <r>
      <rPr>
        <i/>
        <sz val="11"/>
        <color theme="1"/>
        <rFont val="Calibri"/>
        <family val="2"/>
        <scheme val="minor"/>
      </rPr>
      <t>Zeppelins at War!</t>
    </r>
    <r>
      <rPr>
        <sz val="11"/>
        <color theme="1"/>
        <rFont val="Calibri"/>
        <family val="2"/>
        <scheme val="minor"/>
      </rPr>
      <t xml:space="preserve">, 31, says commanded by Hptmn. George and later Oberltn. Scherzer.  Peter Chapman, "Ghost Over Greece: The Brief Service of German Army Airship LZ-85", CCI </t>
    </r>
    <r>
      <rPr>
        <b/>
        <sz val="11"/>
        <color theme="1"/>
        <rFont val="Calibri"/>
        <family val="2"/>
        <scheme val="minor"/>
      </rPr>
      <t>XXXX,</t>
    </r>
    <r>
      <rPr>
        <sz val="11"/>
        <color theme="1"/>
        <rFont val="Calibri"/>
        <family val="2"/>
        <scheme val="minor"/>
      </rPr>
      <t xml:space="preserve"> says Obltn. Ernst Scherzer assumed command of LZ.85 in June 1915.</t>
    </r>
  </si>
  <si>
    <r>
      <t xml:space="preserve">Three raids on 12/13, 14/15, 22/23 OCT totaled 10,600 kg of bombs, so estimate for each raid is 3500 kg.  Bombs included incendiaries, so can't be certain both types of bombs were used on every raid.  Where incendiaries were used, fires lasted for hours.  Chapman, </t>
    </r>
    <r>
      <rPr>
        <b/>
        <sz val="11"/>
        <color theme="1"/>
        <rFont val="Calibri"/>
        <family val="2"/>
        <scheme val="minor"/>
      </rPr>
      <t>XX</t>
    </r>
    <r>
      <rPr>
        <sz val="11"/>
        <color theme="1"/>
        <rFont val="Calibri"/>
        <family val="2"/>
        <scheme val="minor"/>
      </rPr>
      <t>, however, says 1766 kg of bombs were dropped on this target and that this was the airship's last raid from Allenstein.  According to Blume, 146, LZ.85 transferred to Liegnitz on 18JAN1916, then to Szentandras, near Temesvar on 27JAN1916 for ops on the Macedonian Front.  Shot down near Salonika by British naval guns on 5MAY1916; crew taken prisoner.</t>
    </r>
  </si>
  <si>
    <r>
      <t xml:space="preserve">Three raids on 12/13, 14/15, 22/23 OCT totaled 10,600 kg of bombs, so estimate for each raid is 3500 kg.  Bombs included incendiaries, so can't be certain both types of bombs were used on every raid.  Where incendiaries were used, fires lasted for hours.  Chapman, </t>
    </r>
    <r>
      <rPr>
        <b/>
        <sz val="11"/>
        <color theme="1"/>
        <rFont val="Calibri"/>
        <family val="2"/>
        <scheme val="minor"/>
      </rPr>
      <t>XX</t>
    </r>
    <r>
      <rPr>
        <sz val="11"/>
        <color theme="1"/>
        <rFont val="Calibri"/>
        <family val="2"/>
        <scheme val="minor"/>
      </rPr>
      <t>, however, says 1766 kg of bombs were dropped on this target.  They believed they had hit an ammo dump because the resulting explosion rocked the airship even at 3000 meters.</t>
    </r>
  </si>
  <si>
    <t>Port, ships, military installations</t>
  </si>
  <si>
    <t>P, T</t>
  </si>
  <si>
    <t>NONE - could not reach Salonika due to weather</t>
  </si>
  <si>
    <t>Late April to Early May 1916</t>
  </si>
  <si>
    <t>Bucharest; Ploesti</t>
  </si>
  <si>
    <t>Rail Station; Oil Fields</t>
  </si>
  <si>
    <t>R,I</t>
  </si>
  <si>
    <t>Loss-ACC</t>
  </si>
  <si>
    <t>Loss-EF</t>
  </si>
  <si>
    <t>Account by Lord Thompson of Cardington of a Zepp raid on Bucharest, published in Lampel, p.83, by the translator, Alastair Reid.  (HE DID NOT SEE THE AIRCRAFT &amp; PERHAPS IT WASN'T EVEN A ZEPPELIN.)  Bomb blast that hit his hotel landed in garden of French legation next door.</t>
  </si>
  <si>
    <t>Damage EF</t>
  </si>
  <si>
    <r>
      <t xml:space="preserve">Night of 5/6 AUG 1914. Bombed from 1450 meters. Gas cells riddled from enemy fire and came down in forest near Bonn &amp; later dismantled.  Some info from Rimell, "Zeppelins at War! 1914-1915", p.13.  Chapman, "Zeppelin, Fly! The Story of German Army Airship Z.XI...", </t>
    </r>
    <r>
      <rPr>
        <i/>
        <sz val="11"/>
        <color theme="1"/>
        <rFont val="Calibri"/>
        <family val="2"/>
        <scheme val="minor"/>
      </rPr>
      <t>The '14-'18 Journal</t>
    </r>
    <r>
      <rPr>
        <sz val="11"/>
        <color theme="1"/>
        <rFont val="Calibri"/>
        <family val="2"/>
        <scheme val="minor"/>
      </rPr>
      <t>, 2014 Vol. 1, 23-24 provided other info: Commander was Hptmn. Kleinschmidt. Chapman lists bombs as "12 bombs weighing 300 kgs".  Nine civilians killed &amp; significant damage.</t>
    </r>
  </si>
  <si>
    <t>Damage MEC</t>
  </si>
  <si>
    <t>Damage WX</t>
  </si>
  <si>
    <t>Damage ACC</t>
  </si>
  <si>
    <t>2 x No &amp; Loss-EF</t>
  </si>
  <si>
    <t>Loss-WX</t>
  </si>
  <si>
    <t>Documented Sorties</t>
  </si>
  <si>
    <t>Number</t>
  </si>
  <si>
    <t>Percent</t>
  </si>
  <si>
    <t>Loss - Enemy Fire</t>
  </si>
  <si>
    <t>Loss - Weather</t>
  </si>
  <si>
    <t>Loss - Accident</t>
  </si>
  <si>
    <t>Damage - Enemy Fire</t>
  </si>
  <si>
    <t>Damage - Weather</t>
  </si>
  <si>
    <t>Damage - Mechanical</t>
  </si>
  <si>
    <t>Damage - Accident</t>
  </si>
  <si>
    <t>No Problems</t>
  </si>
  <si>
    <t>Army Airship Summary -- All Fronts</t>
  </si>
  <si>
    <t>Documented Sorties -- Only a fraction of total sorties</t>
  </si>
  <si>
    <t xml:space="preserve">Most bombs were duds; they were dropped quickly even before being fused to lighten the ship after it was hit by ground fire. Came down at St. Quirin, Lorraine; crew not wounded.  Chapman, 26 says commander was Hptmn. Otto Jacobi.  Rimell, p.13, says date was 23 AUG 1914; left before daybreak on that date and engaged French troops near Sarrebourg during the daytime.  </t>
  </si>
  <si>
    <t>Completed Bombing Sorties</t>
  </si>
  <si>
    <t xml:space="preserve">  (Dropped bombs on some target -- may or may not have returned to base.  Am avoiding </t>
  </si>
  <si>
    <t xml:space="preserve">     the phrase "successful bomb raid" since that would give incorrect impression.)</t>
  </si>
  <si>
    <r>
      <t xml:space="preserve">Night of 6/7 JUN 1915.  Neumann says LZ.39 attacked Harwich with 940 kg of bombs.  C&amp;C, 61 say that LZ.39 had navigation problems and never reached England.  [AM ASSUMING C&amp;C ARE CORRECT.]  Rimell, </t>
    </r>
    <r>
      <rPr>
        <i/>
        <sz val="11"/>
        <color rgb="FFFF0000"/>
        <rFont val="Calibri"/>
        <family val="2"/>
        <scheme val="minor"/>
      </rPr>
      <t>Zeppelins at War! 1914-1915</t>
    </r>
    <r>
      <rPr>
        <sz val="11"/>
        <color rgb="FFFF0000"/>
        <rFont val="Calibri"/>
        <family val="2"/>
        <scheme val="minor"/>
      </rPr>
      <t>, 68 says that LZ.39 &amp; Z.XII were shortly moved from the vulnerable sheds in Belgium and transferred to the Russian Front.</t>
    </r>
  </si>
  <si>
    <t>NEVER REACHED Harwich, England</t>
  </si>
  <si>
    <t xml:space="preserve"> 39 minimum</t>
  </si>
  <si>
    <r>
      <t xml:space="preserve">Gas cells damaged by ground fire and the Z.V came down near Lipoviek, SW of Mlawa.  Crew surprised and captured by Cossacks while trying to set it on fire.  Neumann points out that this loss could have been avoided because two other airships had already been lost on the Western Front while flying during the day. This ended German Army use of airships for daytime battle reconnaissance. Rimell, </t>
    </r>
    <r>
      <rPr>
        <i/>
        <sz val="11"/>
        <color theme="1"/>
        <rFont val="Calibri"/>
        <family val="2"/>
        <scheme val="minor"/>
      </rPr>
      <t>Zeppelins at War</t>
    </r>
    <r>
      <rPr>
        <sz val="11"/>
        <color theme="1"/>
        <rFont val="Calibri"/>
        <family val="2"/>
        <scheme val="minor"/>
      </rPr>
      <t>, 11-13, says that commander was Hauptmann Ernst Grüner.  Blume, 144 says that this mission was on the 26th, though this doesn't seem likely since he is apparently using Neumann as his source.  Alfred Knox, "With the Russian Army 1914-1917" on archive.org, says there were 6 killed 14 wounded (James Pratt).</t>
    </r>
  </si>
  <si>
    <t>Source is Blume, OTF11/2, 146.  Raids are quickly listed with minimal information.  THESE ALMOST CERTAINLY DOUBLE-COUNT SOME OF THE 2-13 AUGUST RAIDS &amp; ABORTED RAIDS ABOVE.  Alfred Knox reported on 6/7 AUG 1915 there were "several casualties" at the "Noviminsk and Syedlets railroad station" [stations?].   (James Pratt)  (There is some possibility that Knox was referring to the 7 AUG attack on (Novo) Minsk.)</t>
  </si>
  <si>
    <t>Info from Blume, 146.  Also see comment in the above entry.</t>
  </si>
  <si>
    <t>Minsk  [Probably Novo Minsk, just E of Warsaw]</t>
  </si>
  <si>
    <t>FIVE-MONTH SUMMARY OF RAIDS BY Z.IV FROM BLUME, OTF 11/2, P.144.  THIS IS ANOTHER DESCRIPTION OF THE SAME ACTIVITY LISTED IN THE NEXT ENTRY.  These bombing missions were part of recon flights S &amp; E of Mlawa and Gumbinnen and N in the area of Tilsit to determine strength and direction of possible Russian attacks.  Marie, Grand Duchess of Russia, in "Education of a Princess", says on 9 or 10 SEP 1914 that the Insterburg raid resulted in a bomb hitting a yard between a hospital and a HQ with no damage.  In the same raid, a bomb hit an artillery yard &amp; a picket line, causing "some damage".  (James Pratt)</t>
  </si>
  <si>
    <t xml:space="preserve">Total bombweight for raids on Lilejka &amp; Lida is 4000 kg; 2000 kg for each is a very reasonable estimate. Overall objectives of this campaign:  rail network from Warsaw to Mlawa, Wilna, and Brest-Litowsk and ammo magazines &amp; camps.  James Pratt:  17SEP1915 letter from Tsar Nicholas II to his wife said about 20 people were killed in this raid.  </t>
  </si>
  <si>
    <r>
      <t xml:space="preserve">Three raids on 12/13, 14/15, 22/23 OCT totaled 10,600 kg of bombs, so estimate for each raid is 3500 kg.  Bombs included incendiaries, so can't be certain both types of bombs were used on every raid.  Where incendiaries were used, fires lasted for hours.  In this raid, LZ.85 was hit repeatedly by a strong bombardment from the fort.  (I'M ASSUMING THE FORT WAS THE TARGET.)  Chapman, </t>
    </r>
    <r>
      <rPr>
        <b/>
        <sz val="11"/>
        <color theme="1"/>
        <rFont val="Calibri"/>
        <family val="2"/>
        <scheme val="minor"/>
      </rPr>
      <t>XX</t>
    </r>
    <r>
      <rPr>
        <sz val="11"/>
        <color theme="1"/>
        <rFont val="Calibri"/>
        <family val="2"/>
        <scheme val="minor"/>
      </rPr>
      <t xml:space="preserve"> says "over 3500" kg of bombs were dropped on this raid and that 1766 kg were dropped in each of the raids on the 14th and 22nd.  James Pratt:   YouTube Star Media program, WW I history part 5 says casualties were 5 KIA, 40 WIA.</t>
    </r>
  </si>
  <si>
    <t>Neumann, 368 mentions 4 raids from 2APR to 3MAY, totaling 8000 kg of bombs.  Am estimating each of these at 2000 kg.  Blume, 146 provided the date.  Rimell, 27 says commander was Hptmn. Erich Linnarz without mentioning dates.  (It is not clear if LZ.86 had other commanders at other times.)  James Pratt: "A German Airman Remembers" says the raid caused a "huge conflagration".  The diary of the Commander of the Russian Guard says, "An enemy Zeppelin dropped several bombs in the morning. No harm."</t>
  </si>
  <si>
    <t>Wenden Stn is on Riga - Walk line.  It is NE of Riga and NE of Zegewold.  James Pratt: K.N. Finne's "Igor Sikorsky: the Russian Years", p.130 says a hospital was hit at Legat, near Riga.  It had first spent some time over the unlit aerodrome at Zegewold, but could never make out the field.</t>
  </si>
  <si>
    <t>4/31/1916</t>
  </si>
  <si>
    <t>NONE - returned to base</t>
  </si>
  <si>
    <t>Baltic Sea</t>
  </si>
  <si>
    <r>
      <rPr>
        <b/>
        <sz val="11"/>
        <color rgb="FF0070C0"/>
        <rFont val="Calibri"/>
        <family val="2"/>
        <scheme val="minor"/>
      </rPr>
      <t>Naval</t>
    </r>
    <r>
      <rPr>
        <sz val="11"/>
        <color rgb="FF0070C0"/>
        <rFont val="Calibri"/>
        <family val="2"/>
        <scheme val="minor"/>
      </rPr>
      <t xml:space="preserve"> SL.8</t>
    </r>
  </si>
  <si>
    <r>
      <t xml:space="preserve">Russian Battleship </t>
    </r>
    <r>
      <rPr>
        <i/>
        <sz val="11"/>
        <color rgb="FF0070C0"/>
        <rFont val="Calibri"/>
        <family val="2"/>
        <scheme val="minor"/>
      </rPr>
      <t>Slava</t>
    </r>
  </si>
  <si>
    <r>
      <t xml:space="preserve">Couldn't find battleship due to cloud cover.  Crew of </t>
    </r>
    <r>
      <rPr>
        <i/>
        <sz val="11"/>
        <color rgb="FF0070C0"/>
        <rFont val="Calibri"/>
        <family val="2"/>
        <scheme val="minor"/>
      </rPr>
      <t>Slava</t>
    </r>
    <r>
      <rPr>
        <sz val="11"/>
        <color rgb="FF0070C0"/>
        <rFont val="Calibri"/>
        <family val="2"/>
        <scheme val="minor"/>
      </rPr>
      <t xml:space="preserve"> said airship dropped 10 bombs into the sea quite a distance from the ship.  James Pratt, "Attack on the Slava", OTF 30/1, p.23 and Robinson, 394.  Commander was Oblt. z. S. Kretschmann.</t>
    </r>
  </si>
  <si>
    <r>
      <rPr>
        <b/>
        <sz val="11"/>
        <color rgb="FF0070C0"/>
        <rFont val="Calibri"/>
        <family val="2"/>
        <scheme val="minor"/>
      </rPr>
      <t>Naval</t>
    </r>
    <r>
      <rPr>
        <sz val="11"/>
        <color rgb="FF0070C0"/>
        <rFont val="Calibri"/>
        <family val="2"/>
        <scheme val="minor"/>
      </rPr>
      <t xml:space="preserve"> SL.3</t>
    </r>
  </si>
  <si>
    <r>
      <t xml:space="preserve">Couldn't climb above 2000 meters and RTB.  James Pratt, "Attack on the </t>
    </r>
    <r>
      <rPr>
        <i/>
        <sz val="11"/>
        <color rgb="FFFF0000"/>
        <rFont val="Calibri"/>
        <family val="2"/>
        <scheme val="minor"/>
      </rPr>
      <t>Slava",</t>
    </r>
    <r>
      <rPr>
        <sz val="11"/>
        <color rgb="FFFF0000"/>
        <rFont val="Calibri"/>
        <family val="2"/>
        <scheme val="minor"/>
      </rPr>
      <t xml:space="preserve"> OTF 30/1, p.23 and Robinson, 393.  Commander was Oblt. z. S. Dehn.</t>
    </r>
  </si>
  <si>
    <t>James Pratt:  damaged Russian sub while on recon op.  He cites "The Russian Fleet 1914-1917".  Also Robinson, 394.  Commander was Lt. z. See Goldmann.</t>
  </si>
  <si>
    <r>
      <t xml:space="preserve">Russian sub </t>
    </r>
    <r>
      <rPr>
        <i/>
        <sz val="11"/>
        <color rgb="FF0070C0"/>
        <rFont val="Calibri"/>
        <family val="2"/>
        <scheme val="minor"/>
      </rPr>
      <t>Pantura</t>
    </r>
  </si>
  <si>
    <t>Made attempted flights to these places a total of five times from January to April 1917.  These flights were "technically outstanding", but success was denied due to the unfavorable weather conditions.  Apparently this means they didn't bomb anything.</t>
  </si>
  <si>
    <t>Source is Chapman, p.53.022.</t>
  </si>
  <si>
    <t>Source is Chapman, p.53.022.  6 weeks after last raid, repairs completed and made "several" WX-aborted attempts to reach Salonika.</t>
  </si>
  <si>
    <t>Lodz</t>
  </si>
  <si>
    <t>Raided Mlawa on this date.  Region of Mlawa, Gumbinnen, Insterburg - Gerdauen, Friedland - Gerdauen, and Tilsit - Gumbinnen - Insterburg</t>
  </si>
  <si>
    <t>Raid at Nowo-Georgiewsk. Also did recon and maybe dropped bombs in Thorn-Neidenburg area or near Sierc-Plonsk</t>
  </si>
  <si>
    <r>
      <t xml:space="preserve">Attacked cavalry with bombs and MG fire.  </t>
    </r>
    <r>
      <rPr>
        <i/>
        <sz val="11"/>
        <color theme="1"/>
        <rFont val="Calibri"/>
        <family val="2"/>
        <scheme val="minor"/>
      </rPr>
      <t xml:space="preserve">The Times Diary and Index of the War </t>
    </r>
    <r>
      <rPr>
        <sz val="11"/>
        <color theme="1"/>
        <rFont val="Calibri"/>
        <family val="2"/>
        <scheme val="minor"/>
      </rPr>
      <t>for this date says the target was Rypin.</t>
    </r>
  </si>
  <si>
    <t>Insterburg</t>
  </si>
  <si>
    <t>South of Ossowietz (Bialystok?)</t>
  </si>
  <si>
    <t>Coastal towns incl. Deynze, Thielt, Rolleghem.  Boulogne?</t>
  </si>
  <si>
    <r>
      <t xml:space="preserve">Chapman, 38 &amp; Rimell, 23 say that Z.IX was known be on a long-range recon of the French coast.  Chapman quotes reports of bombs dropped at Deynze, Thielt, &amp; Rolleghem but neither author is certain whether they were dropped by Z.IX or possibly Sachsen.  </t>
    </r>
    <r>
      <rPr>
        <i/>
        <sz val="11"/>
        <rFont val="Calibri"/>
        <family val="2"/>
        <scheme val="minor"/>
      </rPr>
      <t xml:space="preserve">The Times Diary and Index of the War </t>
    </r>
    <r>
      <rPr>
        <sz val="11"/>
        <rFont val="Calibri"/>
        <family val="2"/>
        <scheme val="minor"/>
      </rPr>
      <t>says that Z.IX raided Boulogne on 26SEP1914.</t>
    </r>
  </si>
  <si>
    <r>
      <t xml:space="preserve">No mention of mission type.  Due to weather, no more flights until February 1915.  Blume, 144 called it a "scouting" mission.  Can't tell whether bombs were dropped.  </t>
    </r>
    <r>
      <rPr>
        <i/>
        <sz val="11"/>
        <color rgb="FFFF0000"/>
        <rFont val="Calibri"/>
        <family val="2"/>
        <scheme val="minor"/>
      </rPr>
      <t>The Times Diary…</t>
    </r>
    <r>
      <rPr>
        <sz val="11"/>
        <color rgb="FFFF0000"/>
        <rFont val="Calibri"/>
        <family val="2"/>
        <scheme val="minor"/>
      </rPr>
      <t xml:space="preserve"> says Z.IV "over" Shavli (Lithuania) on this date.</t>
    </r>
  </si>
  <si>
    <t>NONE ("over" Tauroggen)</t>
  </si>
  <si>
    <r>
      <t xml:space="preserve">"Successful" raid.  S.L.II had one aborted mission on 12/22/1914 due to fog - target unknown.  </t>
    </r>
    <r>
      <rPr>
        <i/>
        <sz val="11"/>
        <color theme="1"/>
        <rFont val="Calibri"/>
        <family val="2"/>
        <scheme val="minor"/>
      </rPr>
      <t>The Times Diary…</t>
    </r>
    <r>
      <rPr>
        <sz val="11"/>
        <color theme="1"/>
        <rFont val="Calibri"/>
        <family val="2"/>
        <scheme val="minor"/>
      </rPr>
      <t xml:space="preserve"> states "Zeppelins over Nancy" on 25DEC1914.</t>
    </r>
  </si>
  <si>
    <t>???</t>
  </si>
  <si>
    <r>
      <rPr>
        <i/>
        <sz val="11"/>
        <color rgb="FFFF0000"/>
        <rFont val="Calibri"/>
        <family val="2"/>
        <scheme val="minor"/>
      </rPr>
      <t>The Times Diary…</t>
    </r>
    <r>
      <rPr>
        <sz val="11"/>
        <color rgb="FFFF0000"/>
        <rFont val="Calibri"/>
        <family val="2"/>
        <scheme val="minor"/>
      </rPr>
      <t xml:space="preserve"> says Z.XIX (didn't exist) shot down by Libau forts &amp; crew captured on this date.  This doesn't correspond to any Zeppelin I can find.</t>
    </r>
  </si>
  <si>
    <t>Malkin  (where roads cross from Warsaw, Brest-Litovsk, Bialystok, &amp; Ostrolenka)</t>
  </si>
  <si>
    <r>
      <t xml:space="preserve">Both airships aborted raid due to strong headwinds.  Rimell, </t>
    </r>
    <r>
      <rPr>
        <i/>
        <sz val="11"/>
        <color rgb="FFFF0000"/>
        <rFont val="Calibri"/>
        <family val="2"/>
        <scheme val="minor"/>
      </rPr>
      <t>Zeppelins at War!</t>
    </r>
    <r>
      <rPr>
        <sz val="11"/>
        <color rgb="FFFF0000"/>
        <rFont val="Calibri"/>
        <family val="2"/>
        <scheme val="minor"/>
      </rPr>
      <t xml:space="preserve">, 43 says that little is known about Z.XI's wartime career.  He cites six months of service and a number of bombing raids on Grodno &amp; Warsaw.  Z.XI was destroyed on 20 May 1915 when heavy winds wrenched her away from the ground-handling crew while being walked into the shed at Posen, causing her to crash and catch fire on the field. On page 51, Rimell says that LZ.34 "made a number of successful raids on Grodno, Kovno, Warsaw, and other Russian-held positions".  </t>
    </r>
    <r>
      <rPr>
        <i/>
        <sz val="11"/>
        <color rgb="FFFF0000"/>
        <rFont val="Calibri"/>
        <family val="2"/>
        <scheme val="minor"/>
      </rPr>
      <t>The Times Diary...</t>
    </r>
    <r>
      <rPr>
        <sz val="11"/>
        <color rgb="FFFF0000"/>
        <rFont val="Calibri"/>
        <family val="2"/>
        <scheme val="minor"/>
      </rPr>
      <t xml:space="preserve"> says LZ.34 raided Warsaw this date.</t>
    </r>
  </si>
  <si>
    <r>
      <t xml:space="preserve">Bombed from 2100 meters. Damaged by AA fire on the way to Ypres.  Diverted to Ypres/Poperinghe shortly before takeoff by a telegram from the Kaiser - the kings of England and Belgium were meeting at St. Omer.  It was badly damaged by AA fire and was wrecked when it force-landed at Ältre near Ypres.  Several days later the British (probably) dropped two bombs on the Zepp shed at Gontrode.  Used some info from Rimell, 52. </t>
    </r>
    <r>
      <rPr>
        <i/>
        <sz val="11"/>
        <color theme="1"/>
        <rFont val="Calibri"/>
        <family val="2"/>
        <scheme val="minor"/>
      </rPr>
      <t>The Times Diary...</t>
    </r>
    <r>
      <rPr>
        <sz val="11"/>
        <color theme="1"/>
        <rFont val="Calibri"/>
        <family val="2"/>
        <scheme val="minor"/>
      </rPr>
      <t xml:space="preserve"> lists date as 14 April; presumably this means raid was night of 13/14 April.</t>
    </r>
  </si>
  <si>
    <r>
      <t xml:space="preserve">Both airships aborted raid due to strong headwinds.  See comments for March 10, 1915. </t>
    </r>
    <r>
      <rPr>
        <i/>
        <sz val="11"/>
        <color rgb="FFFF0000"/>
        <rFont val="Calibri"/>
        <family val="2"/>
        <scheme val="minor"/>
      </rPr>
      <t xml:space="preserve"> The Times Diary...</t>
    </r>
    <r>
      <rPr>
        <sz val="11"/>
        <color rgb="FFFF0000"/>
        <rFont val="Calibri"/>
        <family val="2"/>
        <scheme val="minor"/>
      </rPr>
      <t xml:space="preserve"> says LZ.34 raided Warsaw this date.</t>
    </r>
  </si>
  <si>
    <r>
      <t xml:space="preserve">Source: </t>
    </r>
    <r>
      <rPr>
        <i/>
        <sz val="11"/>
        <color theme="1"/>
        <rFont val="Calibri"/>
        <family val="2"/>
        <scheme val="minor"/>
      </rPr>
      <t>The Times Diary &amp; Index of the War</t>
    </r>
    <r>
      <rPr>
        <sz val="11"/>
        <color theme="1"/>
        <rFont val="Calibri"/>
        <family val="2"/>
        <scheme val="minor"/>
      </rPr>
      <t xml:space="preserve"> for this date.</t>
    </r>
  </si>
  <si>
    <r>
      <t xml:space="preserve">This entry combines the date from Rimell, 51 and the bomb weight from Neumann, 364 for LZ.34's final flight.  Rimell, 51:  Commander Hauptmn. Otto Jacobi; LZ.34 was heavily damaged by AA fire on 21 May 1915 and made a forced landing at Insterburg, East Prussia, and burned out.  Rimell says Z.XI was destroyed one day earlier; Neumann says "days earlier".  Neumann says that LZ.34 made an emergency landing near Insterburg and then broke away unmanned to spontaneously catch fire between Koellen and Bischofsburg.  Blume, 145 gives date as 20/21 May, which is not inconsistent with being damaged by AA fire on 21 May. </t>
    </r>
    <r>
      <rPr>
        <i/>
        <sz val="11"/>
        <rFont val="Calibri"/>
        <family val="2"/>
        <scheme val="minor"/>
      </rPr>
      <t>The Times Diary...</t>
    </r>
    <r>
      <rPr>
        <sz val="11"/>
        <rFont val="Calibri"/>
        <family val="2"/>
        <scheme val="minor"/>
      </rPr>
      <t xml:space="preserve"> also lists date as 20 May.</t>
    </r>
  </si>
  <si>
    <r>
      <t xml:space="preserve">Blume, 146 says that LZ.39 "was </t>
    </r>
    <r>
      <rPr>
        <b/>
        <sz val="11"/>
        <color theme="1"/>
        <rFont val="Calibri"/>
        <family val="2"/>
        <scheme val="minor"/>
      </rPr>
      <t>known</t>
    </r>
    <r>
      <rPr>
        <sz val="11"/>
        <color theme="1"/>
        <rFont val="Calibri"/>
        <family val="2"/>
        <scheme val="minor"/>
      </rPr>
      <t xml:space="preserve"> to have attacked the railway station at Tluszcy on 22/23 July".  THIS APPEARS TO CONTRADICT THE INFORMATION FROM NEUMANN, 365 THAT LZ.39 AND Z.XII ABORTED RAIDS AGAINST TLUSCZ AND BIALYSTOK RR STNS IN LATE JULY.  I DON'T HAVE A DEFINITE ANSWER AS TO WHICH ONE IS CORRECT.  </t>
    </r>
    <r>
      <rPr>
        <i/>
        <sz val="11"/>
        <color theme="1"/>
        <rFont val="Calibri"/>
        <family val="2"/>
        <scheme val="minor"/>
      </rPr>
      <t>The Times Diary &amp; Index of the War</t>
    </r>
    <r>
      <rPr>
        <sz val="11"/>
        <color theme="1"/>
        <rFont val="Calibri"/>
        <family val="2"/>
        <scheme val="minor"/>
      </rPr>
      <t xml:space="preserve"> says that LZ.39 raided Warsaw on this date -- Tluszcy is 25 miles outside of Warsaw.</t>
    </r>
  </si>
  <si>
    <r>
      <t xml:space="preserve">Date comes from </t>
    </r>
    <r>
      <rPr>
        <i/>
        <sz val="11"/>
        <color theme="1"/>
        <rFont val="Calibri"/>
        <family val="2"/>
        <scheme val="minor"/>
      </rPr>
      <t>The Times Diary &amp; Index of the War</t>
    </r>
    <r>
      <rPr>
        <sz val="11"/>
        <color theme="1"/>
        <rFont val="Calibri"/>
        <family val="2"/>
        <scheme val="minor"/>
      </rPr>
      <t xml:space="preserve"> for 2AUG1915.  Overall objectives of this campaign:  rail network from Warsaw to Mlawa, Wilna, and Brest-Litowsk and ammo magazines &amp; camps.  THIS MIGHT BE THE 2 AUGUST NOVO-GEORGIEVSK RAID MENTIONED IN BLUME, 146.</t>
    </r>
  </si>
  <si>
    <r>
      <t xml:space="preserve">Source is Blume, OTF11/2, 146.  Raids are quickly listed with minimal information.  Also listed in </t>
    </r>
    <r>
      <rPr>
        <i/>
        <sz val="11"/>
        <rFont val="Calibri"/>
        <family val="2"/>
        <scheme val="minor"/>
      </rPr>
      <t>The Times Diary &amp; Index of the War</t>
    </r>
    <r>
      <rPr>
        <sz val="11"/>
        <rFont val="Calibri"/>
        <family val="2"/>
        <scheme val="minor"/>
      </rPr>
      <t xml:space="preserve"> for this date.</t>
    </r>
  </si>
  <si>
    <t>Sieldze &amp; Nowo-Minsk (Siedlec &amp; Novo-Minsk)</t>
  </si>
  <si>
    <r>
      <t xml:space="preserve">Source is Blume, OTF11/2, 146.  Raids are quickly listed with minimal information.  Also listed in </t>
    </r>
    <r>
      <rPr>
        <i/>
        <sz val="11"/>
        <rFont val="Calibri"/>
        <family val="2"/>
        <scheme val="minor"/>
      </rPr>
      <t>The Times Diary &amp; Index of the War</t>
    </r>
    <r>
      <rPr>
        <sz val="11"/>
        <rFont val="Calibri"/>
        <family val="2"/>
        <scheme val="minor"/>
      </rPr>
      <t xml:space="preserve"> for this date.  Alfred Knox reported on 6/7 AUG 1915 there were "several casualties" at the "Noviminsk and Syedlets railroad station" [stations?].   (James Pratt)  (There is some possibility that Knox was referring to the 7 AUG attack on (Novo) Minsk.)</t>
    </r>
  </si>
  <si>
    <r>
      <t xml:space="preserve">Info from Blume, 146, which said it was the night of 7/8 August and that the target was "Minsk".  Also see comment in the above entry.  </t>
    </r>
    <r>
      <rPr>
        <i/>
        <sz val="11"/>
        <rFont val="Calibri"/>
        <family val="2"/>
        <scheme val="minor"/>
      </rPr>
      <t xml:space="preserve">The Times Diary… </t>
    </r>
    <r>
      <rPr>
        <sz val="11"/>
        <rFont val="Calibri"/>
        <family val="2"/>
        <scheme val="minor"/>
      </rPr>
      <t>states the raid was 6 August against Novo-Minsk.  Given the distances and other targets around the same time, it was certainly Novo-Minsk (near Warsaw).  Can't be certain about the date though 7 August +/- one day seems like a good estimate.</t>
    </r>
  </si>
  <si>
    <r>
      <t xml:space="preserve">Neumann gave the date as 7DEC1915, but apparently this is incorrect.  </t>
    </r>
    <r>
      <rPr>
        <i/>
        <sz val="11"/>
        <color theme="1"/>
        <rFont val="Calibri"/>
        <family val="2"/>
        <scheme val="minor"/>
      </rPr>
      <t>The Times Diary...</t>
    </r>
    <r>
      <rPr>
        <sz val="11"/>
        <color theme="1"/>
        <rFont val="Calibri"/>
        <family val="2"/>
        <scheme val="minor"/>
      </rPr>
      <t xml:space="preserve"> gives the date as 17 DEC and Rimell, </t>
    </r>
    <r>
      <rPr>
        <i/>
        <sz val="11"/>
        <color theme="1"/>
        <rFont val="Calibri"/>
        <family val="2"/>
        <scheme val="minor"/>
      </rPr>
      <t>Zeppelins at War! 1914-1915</t>
    </r>
    <r>
      <rPr>
        <sz val="11"/>
        <color theme="1"/>
        <rFont val="Calibri"/>
        <family val="2"/>
        <scheme val="minor"/>
      </rPr>
      <t xml:space="preserve">, p.68, gives date as 18 DEC 1915.  Rimell lists commander as Kapitänleutnant der Reserve Eberhardt Lempertz. Neumann:  Due to weight of all her fuel, LZ.39 had to fly back at only 2200 meters. Hit in the stern by Russian ground fire and force-landed west of Luck.  It was soon decommissioned.  </t>
    </r>
  </si>
  <si>
    <r>
      <t xml:space="preserve">Overall objectives of this campaign:  rail network from Warsaw to Mlawa, Wilna, and Brest-Litowsk and ammo magazines &amp; camps.  Rimell, </t>
    </r>
    <r>
      <rPr>
        <i/>
        <sz val="11"/>
        <color theme="1"/>
        <rFont val="Calibri"/>
        <family val="2"/>
        <scheme val="minor"/>
      </rPr>
      <t>Zeppelins at War!</t>
    </r>
    <r>
      <rPr>
        <sz val="11"/>
        <color theme="1"/>
        <rFont val="Calibri"/>
        <family val="2"/>
        <scheme val="minor"/>
      </rPr>
      <t>, 31, says commanded by Hptmn. George and later Oberltn. Scherzer.  Peter Chapman, "Ghost Over Greece: The Brief Service of German Army Airship LZ-85", CCI 53/1, 53.017</t>
    </r>
    <r>
      <rPr>
        <b/>
        <sz val="11"/>
        <color theme="1"/>
        <rFont val="Calibri"/>
        <family val="2"/>
        <scheme val="minor"/>
      </rPr>
      <t>,</t>
    </r>
    <r>
      <rPr>
        <sz val="11"/>
        <color theme="1"/>
        <rFont val="Calibri"/>
        <family val="2"/>
        <scheme val="minor"/>
      </rPr>
      <t xml:space="preserve"> says Obltn. Ernst Scherzer assumed command of Sachen in June 1915.</t>
    </r>
  </si>
  <si>
    <t>Three raids on 12/13, 14/15, 22/23 OCT totaled 10,600 kg of bombs, so estimate for each raid is 3500 kg.  Bombs included incendiaries, so can't be certain both types of bombs were used on every raid.  Where incendiaries were used, fires lasted for hours.  In this raid, LZ.85 was hit repeatedly by a strong bombardment from the fort.  (I'M ASSUMING THE FORT WAS THE TARGET.)  Chapman, 53.018 says "over 3500" kg of bombs were dropped on this raid and that 1766 kg were dropped in each of the raids on the 14th and 22nd.  James Pratt:   YouTube Star Media program, WW I history part 5 says casualties were 5 KIA, 40 WIA.</t>
  </si>
  <si>
    <t>Three raids on 12/13, 14/15, 22/23 OCT totaled 10,600 kg of bombs, so estimate for each raid is 3500 kg.  Bombs included incendiaries, so can't be certain both types of bombs were used on every raid.  Where incendiaries were used, fires lasted for hours.  Chapman, 53.018, however, says 1766 kg of bombs were dropped on this target and that this was the airship's last raid from Allenstein.  According to Blume, 146, LZ.85 transferred to Liegnitz on 18JAN1916, then to Szentandras, near Temesvar on 27JAN1916 for ops on the Macedonian Front.  Shot down near Salonika by British naval guns on 5MAY1916; crew taken prisoner.</t>
  </si>
  <si>
    <r>
      <t xml:space="preserve">Account not in Neumann.  Source is </t>
    </r>
    <r>
      <rPr>
        <i/>
        <sz val="11"/>
        <rFont val="Calibri"/>
        <family val="2"/>
        <scheme val="minor"/>
      </rPr>
      <t>The Times Diary &amp; Index of the War</t>
    </r>
    <r>
      <rPr>
        <sz val="11"/>
        <rFont val="Calibri"/>
        <family val="2"/>
        <scheme val="minor"/>
      </rPr>
      <t xml:space="preserve"> for this date.</t>
    </r>
  </si>
  <si>
    <r>
      <t xml:space="preserve">Source not in Neumann.  In </t>
    </r>
    <r>
      <rPr>
        <i/>
        <sz val="11"/>
        <rFont val="Calibri"/>
        <family val="2"/>
        <scheme val="minor"/>
      </rPr>
      <t>The Times Diary…</t>
    </r>
    <r>
      <rPr>
        <sz val="11"/>
        <rFont val="Calibri"/>
        <family val="2"/>
        <scheme val="minor"/>
      </rPr>
      <t xml:space="preserve"> for this date.</t>
    </r>
  </si>
  <si>
    <r>
      <t xml:space="preserve">Not in Neumann.  Source is </t>
    </r>
    <r>
      <rPr>
        <i/>
        <sz val="11"/>
        <color theme="1"/>
        <rFont val="Calibri"/>
        <family val="2"/>
        <scheme val="minor"/>
      </rPr>
      <t>The Times Diary…</t>
    </r>
    <r>
      <rPr>
        <sz val="11"/>
        <color theme="1"/>
        <rFont val="Calibri"/>
        <family val="2"/>
        <scheme val="minor"/>
      </rPr>
      <t xml:space="preserve"> for this date.  IS THIS TRUE???  See comment for 4/2/1916, though </t>
    </r>
    <r>
      <rPr>
        <i/>
        <sz val="11"/>
        <color theme="1"/>
        <rFont val="Calibri"/>
        <family val="2"/>
        <scheme val="minor"/>
      </rPr>
      <t xml:space="preserve">Times Diary </t>
    </r>
    <r>
      <rPr>
        <sz val="11"/>
        <color theme="1"/>
        <rFont val="Calibri"/>
        <family val="2"/>
        <scheme val="minor"/>
      </rPr>
      <t>lists LZ.86 raids on Minsk for both dates.</t>
    </r>
  </si>
  <si>
    <t>French Channel Ports</t>
  </si>
  <si>
    <r>
      <t xml:space="preserve">Source is not Neumann.  It's </t>
    </r>
    <r>
      <rPr>
        <i/>
        <sz val="11"/>
        <color theme="1"/>
        <rFont val="Calibri"/>
        <family val="2"/>
        <scheme val="minor"/>
      </rPr>
      <t xml:space="preserve">The Times Diary… </t>
    </r>
    <r>
      <rPr>
        <sz val="11"/>
        <color theme="1"/>
        <rFont val="Calibri"/>
        <family val="2"/>
        <scheme val="minor"/>
      </rPr>
      <t>for this date.</t>
    </r>
  </si>
  <si>
    <t>Brit. Planes</t>
  </si>
  <si>
    <t>St. Denis Westrem airfield &amp; Brussels Zepp Shed</t>
  </si>
  <si>
    <r>
      <rPr>
        <i/>
        <sz val="11"/>
        <color theme="1"/>
        <rFont val="Calibri"/>
        <family val="2"/>
        <scheme val="minor"/>
      </rPr>
      <t xml:space="preserve">The Times Diary &amp; Index of the War </t>
    </r>
    <r>
      <rPr>
        <sz val="11"/>
        <color theme="1"/>
        <rFont val="Calibri"/>
        <family val="2"/>
        <scheme val="minor"/>
      </rPr>
      <t>for this date.</t>
    </r>
  </si>
  <si>
    <r>
      <t xml:space="preserve">The main source for this database is G.P. Neumann, </t>
    </r>
    <r>
      <rPr>
        <i/>
        <sz val="11"/>
        <color theme="1"/>
        <rFont val="Calibri"/>
        <family val="2"/>
        <scheme val="minor"/>
      </rPr>
      <t>Die Deutsche Luftstreitkräfte im Weltkriege</t>
    </r>
    <r>
      <rPr>
        <sz val="11"/>
        <color theme="1"/>
        <rFont val="Calibri"/>
        <family val="2"/>
        <scheme val="minor"/>
      </rPr>
      <t xml:space="preserve">, 1920, pages 346-370.  I've added to that information primarily from three other sources: (1) Raymond L. Rimell, </t>
    </r>
    <r>
      <rPr>
        <i/>
        <sz val="11"/>
        <color theme="1"/>
        <rFont val="Calibri"/>
        <family val="2"/>
        <scheme val="minor"/>
      </rPr>
      <t>Zeppelins at War! 1914-1915</t>
    </r>
    <r>
      <rPr>
        <sz val="11"/>
        <color theme="1"/>
        <rFont val="Calibri"/>
        <family val="2"/>
        <scheme val="minor"/>
      </rPr>
      <t xml:space="preserve">, 2014; (2) Rimell, </t>
    </r>
    <r>
      <rPr>
        <i/>
        <sz val="11"/>
        <color theme="1"/>
        <rFont val="Calibri"/>
        <family val="2"/>
        <scheme val="minor"/>
      </rPr>
      <t>Zeppelin,</t>
    </r>
    <r>
      <rPr>
        <sz val="11"/>
        <color theme="1"/>
        <rFont val="Calibri"/>
        <family val="2"/>
        <scheme val="minor"/>
      </rPr>
      <t xml:space="preserve"> Vol. One, 2006; (3) August Blume, "Air War East: Bombing and Reconnaissance on the Russian Front, 1914-1917", </t>
    </r>
    <r>
      <rPr>
        <i/>
        <sz val="11"/>
        <color theme="1"/>
        <rFont val="Calibri"/>
        <family val="2"/>
        <scheme val="minor"/>
      </rPr>
      <t>Over the Front</t>
    </r>
    <r>
      <rPr>
        <sz val="11"/>
        <color theme="1"/>
        <rFont val="Calibri"/>
        <family val="2"/>
        <scheme val="minor"/>
      </rPr>
      <t xml:space="preserve"> 11/2 (Summer 1996), 132-154.  All three of these sources clearly have used Neumann as an important source, but sometimes include details from other sources.  There are sometimes conflicts between sources and I have tried to resolve those.  In many cases, however, that is not possible, so I simply listed the conflicting information and their sources in the comments.  A 4th source I used is </t>
    </r>
    <r>
      <rPr>
        <i/>
        <sz val="11"/>
        <color theme="1"/>
        <rFont val="Calibri"/>
        <family val="2"/>
        <scheme val="minor"/>
      </rPr>
      <t>The Times Diary &amp; Index of the War</t>
    </r>
    <r>
      <rPr>
        <sz val="11"/>
        <color theme="1"/>
        <rFont val="Calibri"/>
        <family val="2"/>
        <scheme val="minor"/>
      </rPr>
      <t xml:space="preserve"> which lists a lot of Army Airship raids along with Airship Number, so this clearly used German sources.  It is often accurate but sometimes listed known aborted raids as completed, presumably since the info was from German sources.</t>
    </r>
  </si>
  <si>
    <t>NONE - "scouted over Baltic"</t>
  </si>
  <si>
    <r>
      <rPr>
        <i/>
        <sz val="11"/>
        <color rgb="FFFF0000"/>
        <rFont val="Calibri"/>
        <family val="2"/>
        <scheme val="minor"/>
      </rPr>
      <t xml:space="preserve">The Times Diary &amp; Index of the War </t>
    </r>
    <r>
      <rPr>
        <sz val="11"/>
        <color rgb="FFFF0000"/>
        <rFont val="Calibri"/>
        <family val="2"/>
        <scheme val="minor"/>
      </rPr>
      <t>for this date.</t>
    </r>
  </si>
  <si>
    <t>Runö Island (Gulf of Riga)</t>
  </si>
  <si>
    <r>
      <rPr>
        <i/>
        <sz val="11"/>
        <color theme="1"/>
        <rFont val="Calibri"/>
        <family val="2"/>
        <scheme val="minor"/>
      </rPr>
      <t>The Times Diary &amp; Index of the War</t>
    </r>
    <r>
      <rPr>
        <sz val="11"/>
        <color theme="1"/>
        <rFont val="Calibri"/>
        <family val="2"/>
        <scheme val="minor"/>
      </rPr>
      <t xml:space="preserve"> for this date.</t>
    </r>
  </si>
  <si>
    <r>
      <t xml:space="preserve">Both aborted due to engine trouble. Intended targets were probably French coast, perhaps also Calais.  </t>
    </r>
    <r>
      <rPr>
        <i/>
        <sz val="11"/>
        <color rgb="FFFF0000"/>
        <rFont val="Calibri"/>
        <family val="2"/>
        <scheme val="minor"/>
      </rPr>
      <t>The Times Diary…</t>
    </r>
    <r>
      <rPr>
        <sz val="11"/>
        <color rgb="FFFF0000"/>
        <rFont val="Calibri"/>
        <family val="2"/>
        <scheme val="minor"/>
      </rPr>
      <t xml:space="preserve"> says "LZ.98 raided Etaples" this day.</t>
    </r>
  </si>
  <si>
    <t>Kishineff</t>
  </si>
  <si>
    <r>
      <rPr>
        <i/>
        <sz val="11"/>
        <rFont val="Calibri"/>
        <family val="2"/>
        <scheme val="minor"/>
      </rPr>
      <t>The Times Diary &amp; Index of the War</t>
    </r>
    <r>
      <rPr>
        <sz val="11"/>
        <rFont val="Calibri"/>
        <family val="2"/>
        <scheme val="minor"/>
      </rPr>
      <t xml:space="preserve"> for this date.</t>
    </r>
  </si>
  <si>
    <r>
      <rPr>
        <i/>
        <sz val="11"/>
        <color rgb="FFFF0000"/>
        <rFont val="Calibri"/>
        <family val="2"/>
        <scheme val="minor"/>
      </rPr>
      <t>The Times Diary &amp; Index of the War</t>
    </r>
    <r>
      <rPr>
        <sz val="11"/>
        <color rgb="FFFF0000"/>
        <rFont val="Calibri"/>
        <family val="2"/>
        <scheme val="minor"/>
      </rPr>
      <t xml:space="preserve"> for this date.  However, we know from other sources that none of these attempts reached Petrograd.</t>
    </r>
  </si>
  <si>
    <t>Mudros - Mission Probably Aborted</t>
  </si>
  <si>
    <r>
      <t xml:space="preserve">Listed in </t>
    </r>
    <r>
      <rPr>
        <i/>
        <sz val="11"/>
        <color rgb="FFFF0000"/>
        <rFont val="Calibri"/>
        <family val="2"/>
        <scheme val="minor"/>
      </rPr>
      <t>The Times Diary…</t>
    </r>
    <r>
      <rPr>
        <sz val="11"/>
        <color rgb="FFFF0000"/>
        <rFont val="Calibri"/>
        <family val="2"/>
        <scheme val="minor"/>
      </rPr>
      <t xml:space="preserve"> but noplace else.  (If so, this wouldn't be the first aborted Army Airship raid that was listed in that source.)  Neumann, 373 mentioned a "different" raid on Mudros that was aborted; this is probably that raid.  </t>
    </r>
  </si>
  <si>
    <t>Avlona (Valona?)</t>
  </si>
  <si>
    <t>"St. Denis" &amp; Ghistelles "Air Camps"</t>
  </si>
  <si>
    <t>Also bombed "Air Camps" at Vyfweegn, Zeebrugge, Bruges</t>
  </si>
  <si>
    <t>Ghistelles Aerodrome</t>
  </si>
  <si>
    <t>Also bombed Zeebrugge U-Boat base.</t>
  </si>
  <si>
    <t>Paris &amp; Suburbs</t>
  </si>
  <si>
    <r>
      <t xml:space="preserve">REPORT NOT IN NdL.  </t>
    </r>
    <r>
      <rPr>
        <i/>
        <sz val="11"/>
        <color theme="1"/>
        <rFont val="Calibri"/>
        <family val="2"/>
        <scheme val="minor"/>
      </rPr>
      <t>The Times Diary &amp; Index of the War</t>
    </r>
    <r>
      <rPr>
        <sz val="11"/>
        <color theme="1"/>
        <rFont val="Calibri"/>
        <family val="2"/>
        <scheme val="minor"/>
      </rPr>
      <t xml:space="preserve"> says 4th Air Squad raided Paris.  Pourier appendix confirms, saying one bomb fell in Paris and 13 fell in the suburbs.  No injuries or deaths for this sole raid in 1917.  </t>
    </r>
    <r>
      <rPr>
        <i/>
        <sz val="11"/>
        <color theme="1"/>
        <rFont val="Calibri"/>
        <family val="2"/>
        <scheme val="minor"/>
      </rPr>
      <t>The Times</t>
    </r>
    <r>
      <rPr>
        <sz val="11"/>
        <color theme="1"/>
        <rFont val="Calibri"/>
        <family val="2"/>
        <scheme val="minor"/>
      </rPr>
      <t xml:space="preserve"> also says a KG4 raid attacked Paris on 29 July; it there was an attempt, it never reached Paris.</t>
    </r>
  </si>
  <si>
    <r>
      <t xml:space="preserve">REPORT NOT IN NdL.  </t>
    </r>
    <r>
      <rPr>
        <i/>
        <sz val="11"/>
        <color theme="1"/>
        <rFont val="Calibri"/>
        <family val="2"/>
        <scheme val="minor"/>
      </rPr>
      <t>The Times Diary &amp; Index of the War</t>
    </r>
    <r>
      <rPr>
        <sz val="11"/>
        <color theme="1"/>
        <rFont val="Calibri"/>
        <family val="2"/>
        <scheme val="minor"/>
      </rPr>
      <t xml:space="preserve"> says 1st Air Squad raided Dunkirk.</t>
    </r>
  </si>
  <si>
    <t>French Channel</t>
  </si>
  <si>
    <r>
      <rPr>
        <i/>
        <sz val="11"/>
        <color rgb="FF0070C0"/>
        <rFont val="Calibri"/>
        <family val="2"/>
        <scheme val="minor"/>
      </rPr>
      <t>The Times Diary &amp; Index of the War</t>
    </r>
    <r>
      <rPr>
        <sz val="11"/>
        <color rgb="FF0070C0"/>
        <rFont val="Calibri"/>
        <family val="2"/>
        <scheme val="minor"/>
      </rPr>
      <t xml:space="preserve"> for this date.  Presumably LZ.103 was functioning as a naval airship at this point.</t>
    </r>
  </si>
  <si>
    <t>Naval LZ.103</t>
  </si>
  <si>
    <t>St.Denis Westrem Aerodrome</t>
  </si>
  <si>
    <t>Says it was bombed by "Allied naval aircraft".</t>
  </si>
  <si>
    <r>
      <t xml:space="preserve">Report for 25 Sept. says raid was night of 24/25 SEP 1917.  Raid "successful".  </t>
    </r>
    <r>
      <rPr>
        <i/>
        <sz val="11"/>
        <color theme="1"/>
        <rFont val="Calibri"/>
        <family val="2"/>
        <scheme val="minor"/>
      </rPr>
      <t xml:space="preserve">The Times Diary &amp; Index of the War </t>
    </r>
    <r>
      <rPr>
        <sz val="11"/>
        <color theme="1"/>
        <rFont val="Calibri"/>
        <family val="2"/>
        <scheme val="minor"/>
      </rPr>
      <t>for 25 SEP says KG1 raided "Boulogne - Calais - Dunkirk".  Also says "This was the first of series of determined raids on the British Depot Aerodrome, which was ultimately wrecked." Same source for 28 SEP says, "As a result of successive German raids on Dunkirk, British Aircraft Depot at St. Pol was practically demolished and had to be decentralised."</t>
    </r>
  </si>
  <si>
    <t>RNAS</t>
  </si>
  <si>
    <t>2xNo</t>
  </si>
  <si>
    <t>Missing Loss or Damage Info</t>
  </si>
  <si>
    <t>~65</t>
  </si>
  <si>
    <t>Documented Sorties w/ Loss or Damage Info</t>
  </si>
  <si>
    <t xml:space="preserve">The "Army Airships Westfront" contains 94 entries of Army airship sorties.  Some of these sorties were aborted due to weather, mechanical problems, etc.  Some entries contain more than one raid when the text was not precise enough to break out the individual raids.  "Army Airships im Osten" contains 72 entries and "Army Airships SE Front" contains 26 entries. </t>
  </si>
  <si>
    <t>~59</t>
  </si>
  <si>
    <r>
      <t xml:space="preserve">Arrived at base on 27 January 1916.  Fire in Salonika port still burning two days later; intercepted enemy wireless reports confirmed success of raid.  Very little defensive fire from ground.  Rimell, </t>
    </r>
    <r>
      <rPr>
        <i/>
        <sz val="11"/>
        <color theme="1"/>
        <rFont val="Calibri"/>
        <family val="2"/>
        <scheme val="minor"/>
      </rPr>
      <t>Zeppelin Vol. One</t>
    </r>
    <r>
      <rPr>
        <sz val="11"/>
        <color theme="1"/>
        <rFont val="Calibri"/>
        <family val="2"/>
        <scheme val="minor"/>
      </rPr>
      <t>, 26 says commander was Oberleutnant Ernst Scherzer for this and the other two raids listed.  Chapman, CCI, 53/1, p53.019, says bomb weight was huge, weighing "almost" 6000 kg.  Describes raid in detail; one estimate was 18 dead &amp; 37 wounded (p.21).</t>
    </r>
  </si>
  <si>
    <t>Raid not listed for this date in Neumann. "Luftschiffharry" (http://scharekf.hu/dotroll/besenyo3.htm) says LZ.101 bombed both locations on 14SEP1916.</t>
  </si>
  <si>
    <t>APPARENTLY NONE - RECON OVER KUTNO WAS ITS MISSION</t>
  </si>
  <si>
    <t>Minimal</t>
  </si>
  <si>
    <t>APPARENTLY NONE - RECON OVER LODZ WAS ITS MISSION</t>
  </si>
  <si>
    <t>FIVE-MONTH SUMMARY OF RAIDS BY Z.IV FROM BLUME, OTF 11/2, P.144.  THIS IS ANOTHER DESCRIPTION OF THE SAME ACTIVITY LISTED IN THE SUBSEQUENT ENTRIES.  These bombing missions were part of recon flights S &amp; E of Mlawa and Gumbinnen and N in the area of Tilsit to determine strength and direction of possible Russian attacks.  Marie, Grand Duchess of Russia, in "Education of a Princess", says on 9 or 10 SEP 1914 that the Insterburg raid resulted in a bomb hitting a yard between a hospital and a HQ with no damage.  In the same raid, a bomb hit an artillery yard &amp; a picket line, causing "some damage".  (James Pratt)</t>
  </si>
  <si>
    <r>
      <t xml:space="preserve">Likely targets would have been Russian troop concentrations and/or Mlawa rail station.  Recon was undoubtedly an important part of this mission.  Important source was Finnegan, Jäger, &amp; Bobrow, </t>
    </r>
    <r>
      <rPr>
        <i/>
        <sz val="11"/>
        <rFont val="Calibri"/>
        <family val="2"/>
        <scheme val="minor"/>
      </rPr>
      <t>Without Flyers, No Tannenberg</t>
    </r>
    <r>
      <rPr>
        <sz val="11"/>
        <rFont val="Calibri"/>
        <family val="2"/>
        <scheme val="minor"/>
      </rPr>
      <t xml:space="preserve">, Durham, NH, Dawdle Publishing, 2022, pp.69-70. </t>
    </r>
  </si>
  <si>
    <r>
      <rPr>
        <i/>
        <sz val="11"/>
        <rFont val="Calibri"/>
        <family val="2"/>
        <scheme val="minor"/>
      </rPr>
      <t>The Times Diary &amp; Index of the War also state</t>
    </r>
    <r>
      <rPr>
        <sz val="11"/>
        <rFont val="Calibri"/>
        <family val="2"/>
        <scheme val="minor"/>
      </rPr>
      <t xml:space="preserve">s that Z.IV raided Mlawa on 10 August. This was the first of several nighttime missions, primarily for reconnaissance, but bombing troop camps was done routinely.  Airship was frequently hit by enemy and friendly fire during these sorties.  Rimell, </t>
    </r>
    <r>
      <rPr>
        <i/>
        <sz val="11"/>
        <rFont val="Calibri"/>
        <family val="2"/>
        <scheme val="minor"/>
      </rPr>
      <t>Zeppelins at War!</t>
    </r>
    <r>
      <rPr>
        <sz val="11"/>
        <rFont val="Calibri"/>
        <family val="2"/>
        <scheme val="minor"/>
      </rPr>
      <t xml:space="preserve">, 7  was used to help interpret the long and convoluted sentence that described these flights:   Z. IV neben seiner weiteren Verwendung in Ostpreussen mit herangezogen werden, wo is seit dem 10. VIII. nächliche Erkundungen in die Gegend Mlawa erfolgreich ausgeführt, auf Biwaks Bomben geworfen und jedesmal hierbei durch feindliches Feuer verletzt, Leistungen vollbracht hatte, die man von dem alten Schiff nie erwartet hätte. </t>
    </r>
    <r>
      <rPr>
        <i/>
        <sz val="11"/>
        <rFont val="Calibri"/>
        <family val="2"/>
        <scheme val="minor"/>
      </rPr>
      <t/>
    </r>
  </si>
  <si>
    <r>
      <rPr>
        <i/>
        <sz val="11"/>
        <rFont val="Calibri"/>
        <family val="2"/>
        <scheme val="minor"/>
      </rPr>
      <t>The Times Diary &amp; Index of the War</t>
    </r>
    <r>
      <rPr>
        <sz val="11"/>
        <rFont val="Calibri"/>
        <family val="2"/>
        <scheme val="minor"/>
      </rPr>
      <t xml:space="preserve"> says that Z.V raided Novo-Georgievsk on 22 August. Primarily a recon mission for Russian troop movements.  Neumann says nothing about bombs, though that can't be ruled out for the other locations.  Rimell, </t>
    </r>
    <r>
      <rPr>
        <i/>
        <sz val="11"/>
        <rFont val="Calibri"/>
        <family val="2"/>
        <scheme val="minor"/>
      </rPr>
      <t>Zeppelins at War! 1914-1915</t>
    </r>
    <r>
      <rPr>
        <sz val="11"/>
        <rFont val="Calibri"/>
        <family val="2"/>
        <scheme val="minor"/>
      </rPr>
      <t>, 11 says that this recon and the one on the 25th provided valuable information on the buildup of the Russian 2nd Army near East Prussia's southern borders.  Blume, 144 says that their reports saved the German XX Armeekorps from heavy losses.</t>
    </r>
  </si>
  <si>
    <r>
      <rPr>
        <i/>
        <sz val="11"/>
        <rFont val="Calibri"/>
        <family val="2"/>
        <scheme val="minor"/>
      </rPr>
      <t>The Times Diary and Index of the War</t>
    </r>
    <r>
      <rPr>
        <sz val="11"/>
        <rFont val="Calibri"/>
        <family val="2"/>
        <scheme val="minor"/>
      </rPr>
      <t>, for this date. The Times' source must have been German since they were able to specify which airship conducted the raid. This entry is certainly part of the earlier multiple entry for Z.V. NOTE THAT FINNEGAN, ET.AL., P.70, SAY THAT IT WAS Z.IV THAT BOMBED LODZ ON THE 11TH.  (INSTEAD OF? IN ADDITION TO?)</t>
    </r>
  </si>
  <si>
    <r>
      <t xml:space="preserve">Minimal damage from Russian artillery &amp; infantry fire but 1 crewman killed. No mention of bombing in sources. Reported to 8. Armee on the following day that no Russians were reported west of the Vistula River.  Important source was Finnegan, Jäger, &amp; Bobrow, </t>
    </r>
    <r>
      <rPr>
        <i/>
        <sz val="11"/>
        <color rgb="FFFF0000"/>
        <rFont val="Calibri"/>
        <family val="2"/>
        <scheme val="minor"/>
      </rPr>
      <t>Without Flyers, No Tannenberg</t>
    </r>
    <r>
      <rPr>
        <sz val="11"/>
        <color rgb="FFFF0000"/>
        <rFont val="Calibri"/>
        <family val="2"/>
        <scheme val="minor"/>
      </rPr>
      <t>, Durham, NH, Dawdle Publishing, 2022, pp.69-70.</t>
    </r>
  </si>
  <si>
    <r>
      <t xml:space="preserve">Reported on Russian positions after mission to Lodz. No mention of bombing.  Important source was Finnegan, Jäger, &amp; Bobrow, </t>
    </r>
    <r>
      <rPr>
        <i/>
        <sz val="11"/>
        <color rgb="FFFF0000"/>
        <rFont val="Calibri"/>
        <family val="2"/>
        <scheme val="minor"/>
      </rPr>
      <t>Without Flyers, No Tannenberg</t>
    </r>
    <r>
      <rPr>
        <sz val="11"/>
        <color rgb="FFFF0000"/>
        <rFont val="Calibri"/>
        <family val="2"/>
        <scheme val="minor"/>
      </rPr>
      <t>, Durham, NH, Dawdle Publishing, 2022, p.70.</t>
    </r>
  </si>
  <si>
    <t>APPARENTLY NONE - RECON OVER GUMBINNEN BATTLEFIELD</t>
  </si>
  <si>
    <t>Nordenburg &amp; Pregel River</t>
  </si>
  <si>
    <t>Russian camps &amp; assemblies</t>
  </si>
  <si>
    <r>
      <t xml:space="preserve">Z.IV recon showed that Russians were still heading west toward Königsberg.  Source is Finnegan, et.al., p.146. </t>
    </r>
    <r>
      <rPr>
        <i/>
        <sz val="11"/>
        <color theme="1"/>
        <rFont val="Calibri"/>
        <family val="2"/>
        <scheme val="minor"/>
      </rPr>
      <t>The Times Diary &amp; Index of the War</t>
    </r>
    <r>
      <rPr>
        <sz val="11"/>
        <color theme="1"/>
        <rFont val="Calibri"/>
        <family val="2"/>
        <scheme val="minor"/>
      </rPr>
      <t xml:space="preserve"> put this one day earlier.</t>
    </r>
  </si>
  <si>
    <r>
      <t xml:space="preserve">Source is Finnegan, et.al., p.103.  </t>
    </r>
    <r>
      <rPr>
        <i/>
        <sz val="11"/>
        <color rgb="FFFF0000"/>
        <rFont val="Calibri"/>
        <family val="2"/>
        <scheme val="minor"/>
      </rPr>
      <t>The Times Diary &amp; Index of the War</t>
    </r>
    <r>
      <rPr>
        <sz val="11"/>
        <color rgb="FFFF0000"/>
        <rFont val="Calibri"/>
        <family val="2"/>
        <scheme val="minor"/>
      </rPr>
      <t xml:space="preserve"> said there was a raid on Gumbinnen by Z.IV on 22 August.</t>
    </r>
  </si>
  <si>
    <r>
      <t xml:space="preserve">Finnegan, et.al., 154-5, specify that Z.V. took off about midnight the night of 27/28 August.  They were shot down in daylight the morning of the 28th. (This clarifies multiple sources that appear contradictory.)  Gas cells damaged by ground fire and the Z.V came down near Lipoviek, SW of Mlawa.  Crew surprised and captured by Cossacks while trying to set it on fire.  (All but 1 of 10 died in captivity.)  Neumann points out that this loss could have been avoided because two other airships had already been lost on the Western Front while flying during the day. This ended German Army use of airships for daytime battle reconnaissance. Rimell, </t>
    </r>
    <r>
      <rPr>
        <i/>
        <sz val="11"/>
        <color theme="1"/>
        <rFont val="Calibri"/>
        <family val="2"/>
        <scheme val="minor"/>
      </rPr>
      <t>Zeppelins at War</t>
    </r>
    <r>
      <rPr>
        <sz val="11"/>
        <color theme="1"/>
        <rFont val="Calibri"/>
        <family val="2"/>
        <scheme val="minor"/>
      </rPr>
      <t xml:space="preserve">, 11-13, says that commander was Hauptmann Ernst Grüner.  British military attaché Alfred Knox, "With the Russian Army 1914-1917" on archive.org, says there were 6 killed 14 wounded (James Pratt). </t>
    </r>
    <r>
      <rPr>
        <i/>
        <sz val="11"/>
        <color theme="1"/>
        <rFont val="Calibri"/>
        <family val="2"/>
        <scheme val="minor"/>
      </rPr>
      <t/>
    </r>
  </si>
  <si>
    <t>Pregel River</t>
  </si>
  <si>
    <t>Russian bivouacs</t>
  </si>
  <si>
    <t>Finnegan, et.al., 177, say that Z.IV conducted a 5-hour recon over valley, seeing "numerous bivouacs with camp fires as close as 40 km south of Königsberg [and that] the density of the camps and fires increased as they looked east".  They dropped bombs and returned to base.  (Clearly the main mission was recon.)</t>
  </si>
  <si>
    <r>
      <rPr>
        <i/>
        <sz val="11"/>
        <rFont val="Calibri"/>
        <family val="2"/>
        <scheme val="minor"/>
      </rPr>
      <t>The Times Diary and Index of the War</t>
    </r>
    <r>
      <rPr>
        <sz val="11"/>
        <rFont val="Calibri"/>
        <family val="2"/>
        <scheme val="minor"/>
      </rPr>
      <t>, for this date. Finnegan, et.al., 222-5, agree on this date.  Primarily recon mission -- clear skies &amp; moonlight.  Russian fire did hit the airship but it was able to return to base.</t>
    </r>
  </si>
  <si>
    <r>
      <t xml:space="preserve">No mention of bombing by Neumann in this brief description, but it can't be ruled out.  </t>
    </r>
    <r>
      <rPr>
        <i/>
        <sz val="11"/>
        <rFont val="Calibri"/>
        <family val="2"/>
        <scheme val="minor"/>
      </rPr>
      <t xml:space="preserve">The Times Diary… </t>
    </r>
    <r>
      <rPr>
        <sz val="11"/>
        <rFont val="Calibri"/>
        <family val="2"/>
        <scheme val="minor"/>
      </rPr>
      <t>says Z.IV raided Bialystok on 24SEP1914, which would match the night of 23/24 AND it is just south of Ossowietz.  Finnegan, et.al., 240, say Z.IV flew recon sortie over Bialystok &amp; Lomsha on 24 Sept.  Blume, OTF 11/2, p.144, says date was 25/26 SEP 1914 and that Z.IV flew south to Ossivietz.</t>
    </r>
  </si>
  <si>
    <t>Finnegan, et.al., 242, say Z.IV flew its last recorded sortie of 1914 "over Tauroggenon" on 19 OCT.</t>
  </si>
  <si>
    <r>
      <rPr>
        <i/>
        <sz val="11"/>
        <color rgb="FFFF0000"/>
        <rFont val="Calibri"/>
        <family val="2"/>
        <scheme val="minor"/>
      </rPr>
      <t>The Times Diary…</t>
    </r>
    <r>
      <rPr>
        <sz val="11"/>
        <color rgb="FFFF0000"/>
        <rFont val="Calibri"/>
        <family val="2"/>
        <scheme val="minor"/>
      </rPr>
      <t xml:space="preserve"> says Z.IV "over" Tauroggen on this date.  No mention of bombing.  Finnegan, et.al., 240-1 imply date of  9/10 OCT for recon of the northern Niemen River.</t>
    </r>
  </si>
  <si>
    <t>Report 23 says it was night of 22/23 July and that 6634 kg of bombs were dropped.  Kilduff says 7100 kg.  Raids from 500-1000 meters altitude.  Since in Report 22 this was part of the same sentence (separated by semicolons), I think it's safe to assume this was also a KG4 night raid.</t>
  </si>
  <si>
    <t>Bailleul &amp; Hazebrouck - Munitions dumps &amp; troop concentrations near Strazeele, Dickebusch, Vlameringhe, Reninghelst, Neuve Eglise, Drauoutre, Steewerk, Ypres, St.Omer</t>
  </si>
  <si>
    <t>13 planes flew 27 sorties.  Not clear why Bailleul &amp; Hazebrouck are mentioned before list of actual targets.  Am using Kilduff's interpretation (p.205) here of what happened.</t>
  </si>
  <si>
    <t>NOT CLEAR WHETHER PLANE WAS SHOT DOWN BEFORE OR AFTER BOMBING CALAIS.  Hptmn. Hempel, commander of Kagohl 4, and 2 crewmen made POWs after plane was shot down by AA.</t>
  </si>
  <si>
    <t>Camps &amp; motor transport parks</t>
  </si>
  <si>
    <t>Pillkem (Pilkum?)</t>
  </si>
  <si>
    <t>Wytschaete (near); Dickebusch (near)</t>
  </si>
  <si>
    <t>Ypres &amp; Nieuport; Furnes</t>
  </si>
  <si>
    <t>Artillery; City &amp; RR Stn</t>
  </si>
  <si>
    <t>BG4/St19</t>
  </si>
  <si>
    <t>St. Just en Chaussée</t>
  </si>
  <si>
    <t>Kilduff C&amp;C US 19/3, 1978, p.201, says the town was Tumigny.  [AM I CONFUSING THE J AND T IN FRAKTUR SCRIPT???]</t>
  </si>
  <si>
    <t>Cole &amp; Cheeseman, p.322 and Kilduff, C&amp;C US 19/3, 1978, p.204: 1 KG4 AEG plane bombed Dover on the night of 2/3 Sept 1917.  1 killed, 10 wounded.</t>
  </si>
  <si>
    <t>Oscar Kuppinger, C&amp;C US 19/3, 1978, p.227. Specifies 11/12 June.</t>
  </si>
  <si>
    <t>BG4 ?</t>
  </si>
  <si>
    <t>Aronde sector SE of St. Just en Chaussée</t>
  </si>
  <si>
    <t>Oscar Kuppinger, C&amp;C US 19/3, 1978, p.227. Specifies 12/13 June.  The closeness of the dates and the locations means we can't rule out that this is a part of the other (4976 kg) raid and that one of the dates is wrong.</t>
  </si>
  <si>
    <t>Breteuil - St. Just area</t>
  </si>
  <si>
    <t>Night of 15/16 June.  Also, aerial photos reported on page 18.01 that Verberie RR stn was destroyed by bombing on 16 and 17 June.   Kuppinger, C&amp;C US 19/3, 1978, p.227 says that on the night of 15/16 June, BG4/Staffel 9 dropped 600 kg on Creveceur and 600 kg on the Aronde section between St. Just and Ravenal , which are part of this entry.</t>
  </si>
  <si>
    <t>Attacked night of 16/17 June.  At Raray airfield, all hangars burned.  List of locations implies RR Stn (Amiens) &amp; tactical targets.  Kuppinger, C&amp;C US 19/3, 1978, p.227 says BG4/Staffel 19 dropped 700 kg on the woods N of Maiguelay, which presumably is part of this entry.</t>
  </si>
  <si>
    <t>Kuppinger, C&amp;C US 19/3, 1978, p.227 says that on 19/20 June, BG4/Staffel 19 dropped 700 kg on the Aronde sector between Boromay and Monchy, which presumably is part of this entry.</t>
  </si>
  <si>
    <t>Clermont, Revenal, St. Just en Chaussée</t>
  </si>
  <si>
    <t>Oscar Kuppinger, C&amp;C US 19/3, 1978, p.227. Specifies 26/27 June.</t>
  </si>
  <si>
    <t>Vieufvillers (twice), Bréteuil (once)</t>
  </si>
  <si>
    <t>Oscar Kuppinger, C&amp;C US 19/3, 1978, p.227. Specifies 27/28 June.  This is two raids on the same night -- 700 kg on V. and B. first and 600 kg on V. in the second raid.</t>
  </si>
  <si>
    <t>Night of 28/29 June.  Kuppinger confirms that all 675 kg dropped on Paris this night were by BG4/Staffel 19.</t>
  </si>
  <si>
    <t>Night of 29/30 June.  Large explosions seen in Crépy-en-Valois &amp; Villers-Cotterets. According to weekly report on p.20.04, fire seen the next night (30/1) in neighbor with houses in Crépy.   Kuppinger, C&amp;C US 19/3, 1978, p.227 says BG4/Staffel 19 made  two 700-kg raids on Crépy en Valois &amp; Duvy the night of 29/30 June.</t>
  </si>
  <si>
    <t>Crépy en Valois</t>
  </si>
  <si>
    <t>La Croix</t>
  </si>
  <si>
    <t xml:space="preserve">Oscar Kuppinger, C&amp;C US 19/3, 1978, p.227. Specifies 30 June/1 July.  </t>
  </si>
  <si>
    <t>Night of 1/2 July.  Good results. Added unit and bomb weight from Oscar Kuppinger, C&amp;C US 19/3, 1978, p.227.   CAN'T RULE OUT POSSIBILITY THAT OTHER UNITS ATTACKED THE SAME TARGET THIS NIGHT.</t>
  </si>
  <si>
    <t>Creil; Campiègne</t>
  </si>
  <si>
    <t>Oscar Kuppinger, C&amp;C US 19/3, 1978, p.227. Specifies 4/5 July.  Two separate 700-kg raids against each location.</t>
  </si>
  <si>
    <t>Bethancourt &amp; Condun</t>
  </si>
  <si>
    <t>Tactical</t>
  </si>
  <si>
    <t>Oscar Kuppinger, C&amp;C US 19/3, 1978, p.227. Strafing attack only; no bombs dropped.</t>
  </si>
  <si>
    <t>St. Léger</t>
  </si>
  <si>
    <t>Oscar Kuppinger, C&amp;C US 19/3, 1978, p.227. Specifies day bombing mission with 2-seaters (not G-planes).</t>
  </si>
  <si>
    <t>Wacquemolin</t>
  </si>
  <si>
    <t>Oscar Kuppinger, C&amp;C US 19/3, 1978, p.227. Probably also a day bombing mission with 2-seaters presumably a single 2-seater).</t>
  </si>
  <si>
    <t>Paillart</t>
  </si>
  <si>
    <t>Oscar Kuppinger, C&amp;C US 19/3, 1978, p.227. Specifies 15/16 July.  If the date for the next entry should be 15/16 instead of 14/15 July, then this would be part of that entry.</t>
  </si>
  <si>
    <t>La Ferte sous Jouarre</t>
  </si>
  <si>
    <t>Oscar Kuppinger, C&amp;C US 19/3, 1978, p.227. Mission was night of 16/17 July.</t>
  </si>
  <si>
    <t>Oscar Kuppinger, C&amp;C US 19/3, 1978, p.227. Mission was night of 18/19 July.  In the original, this was listed as two raids of 750 &amp; 700 kg.</t>
  </si>
  <si>
    <t>Encampment</t>
  </si>
  <si>
    <t>Oscar Kuppinger, C&amp;C US 19/3, 1978, p.227. Mission was night of 19/20 July.</t>
  </si>
  <si>
    <t>Night 21/22 July. APPEARS TO BE BG BOMB TOTAL FOR WESTERN FRONT THIS NIGHT.  25-30 explosions at Blergies.  Munitions storage of "Les grands Loges" (?) partly destroyed.  C-Flugzeug attacked Châlons - Epernay rail line from 10 meters height.  Oscar Kuppinger, C&amp;C US 19/3, 1978, p.227, says for this night that BG4/Staffel 19 had 4 raids (4 sorties?) on "Villages S of the Aisne River", one of which also included emcampments, of 750, 700, 750, &amp; 750 kg.</t>
  </si>
  <si>
    <t>Aisne Valley towns; Villers Cotteret forest</t>
  </si>
  <si>
    <t>Towns; Enemy positions</t>
  </si>
  <si>
    <t>CT, T</t>
  </si>
  <si>
    <t xml:space="preserve">Oscar Kuppinger, C&amp;C US 19/3, 1978, p.227. </t>
  </si>
  <si>
    <t>Night of 31 July/1 August. Implies total for the night. One munitions train exploded each in Bully and Epernay.  Oscar Kuppinger, C&amp;C US 19/3, 1978, p.227, lists 3 BG4/Staffel 19 raids this night at "Chiosy en Bac, Franc Port, and Réthondes" of 750 kg each.</t>
  </si>
  <si>
    <t>Pierrefonds; Crépy en Valois</t>
  </si>
  <si>
    <t>Oscar Kuppinger, C&amp;C US 19/3, 1978, p.227.  Night of 1/2 August; 2 separate raids (sorties?) of 750 kg each.</t>
  </si>
  <si>
    <t>E &amp; SE of Laigue</t>
  </si>
  <si>
    <t>Villers Bretonneux</t>
  </si>
  <si>
    <t>Oscar Kuppinger, C&amp;C US 19/3, 1978, p.227.  Night of 9/10 August.</t>
  </si>
  <si>
    <t>Night of 13/14 August.  Sentence said "unsere Geschwader", though it may have been referring to just BGs.  Oscar Kuppinger, C&amp;C US 19/3, 1978, p.227 says that on this night BG4/Staffel 19 dropped 750 kg on targets in the Avre Valley.</t>
  </si>
  <si>
    <t>Avre Valley &amp; Moreuil</t>
  </si>
  <si>
    <t>Presumably tactical targets</t>
  </si>
  <si>
    <t>Oscar Kuppinger, C&amp;C US 19/3, 1978, p.227.  Night of 14/15 August.  Staffel 19 made two raids on Avre Valley (750 &amp; 700 kg) and one on Moreuil (750 kg).</t>
  </si>
  <si>
    <t>Night of 15/16 August; must be BG attacks. Target types of cities/towns and ports inferred from locations.  Oscar Kuppinger, C&amp;C US 19/3, 1978, p.227 says that this night Staffel 19 made one raid on Avre Valley (750 kg) and one on Luec Valley (700 kg).</t>
  </si>
  <si>
    <t>Oscar Kuppinger, C&amp;C US 19/3, 1978, p.227.  Night of 18/19 August.</t>
  </si>
  <si>
    <t>Night of 20/21 August 1918.  Fires in locations specifically mentioned -- certainly were other places bombed that weren't specified.  Oscar Kuppinger, C&amp;C US 19/3, 1978, p.227 says that BG4/Staffel 19 hit Pierrefonds twice that night with 700 kg each time.</t>
  </si>
  <si>
    <t>Rémy, Pontoise</t>
  </si>
  <si>
    <t>Oscar Kuppinger, C&amp;C US 19/3, 1978, p.227.  Night of 21/22 August.  These missions were two 2-seater recon flights which also dropped 50 kg on each of the two locations.</t>
  </si>
  <si>
    <t>Night of 21/22 August.  ALL FIVE LINES ARE A SINGLE REPORT.  NdL b27.08 says Bogohl 4 was one of the BGs this night. (NFI)</t>
  </si>
  <si>
    <t>Oscar Kuppinger, C&amp;C US 19/3, 1978, p.228.  Night of 22/23 August.  These missions were: Cuts (700 kg); recon of Cuts &amp; Berneuil (50); recon off Cuts &amp; Blérancourt (50); Blérancourt, Cuts &amp; Pontoise (650).</t>
  </si>
  <si>
    <t xml:space="preserve"> (1450)</t>
  </si>
  <si>
    <t>Cuts, Berneuil, Blérancourt, Pontoise</t>
  </si>
  <si>
    <t>Oscar Kuppinger, C&amp;C US 19/3, 1978, p.228.  Night of 23/24 August.  These missions were: Manicamp &amp; Blérancourt (no bomb wgt given); recon of Cuts &amp; Blérancourt (10).</t>
  </si>
  <si>
    <t>Manicamp, Blérancourt, Cuts</t>
  </si>
  <si>
    <t>Night of 24/25 AUG, though this is not said explicitly.  It is clear however from the dates specified in the entries immediately before and after.  Fires seen in every location in this entry.   Entry continues to the next line. Oscar Kuppinger, C&amp;C US 19/3, 1978, p.228 specifies targets of BG4/Staffel 19 this night:  two raids of 750 kg each -- Blérancourt, Trosly, Vegaponin, &amp; Nouvron; the other raid was Blérancourt, Trosly, and Mont du Cocq Ferme. (No results given by Kuppinger for these targets.)</t>
  </si>
  <si>
    <t>Presumably cities/towns &amp; tactical targets</t>
  </si>
  <si>
    <t xml:space="preserve">Oscar Kuppinger, C&amp;C US 19/3, 1978, p.228.  </t>
  </si>
  <si>
    <t>Matz (upper portion); Pontoise &amp; Rue Milon</t>
  </si>
  <si>
    <t>Oscar Kuppinger, C&amp;C US 19/3, 1978, p.228.  Raid on Matz was 750 kg; Pontoise &amp; Rue Milon was 700 kg.</t>
  </si>
  <si>
    <t>Presumably troops; Rail Line</t>
  </si>
  <si>
    <t>Laigue Forest; Rivecourt-Verborie Rail Line</t>
  </si>
  <si>
    <t>Blérancourt &amp; Nampcel</t>
  </si>
  <si>
    <t>Blérancourt &amp; Blérancourtdelle</t>
  </si>
  <si>
    <t>Blérancourt</t>
  </si>
  <si>
    <t>Blérancourt &amp; Nouvron</t>
  </si>
  <si>
    <t>Coeuvres &amp; Valsery</t>
  </si>
  <si>
    <t>Le Pleessier Huleu &amp; Grand Rozoy</t>
  </si>
  <si>
    <t>Night of 10/11 September.  THIS APPEARS TO BE WHERE THE "10 SEPTEMBER" RAID BY BG4/STAFFEL 19 BELONGS, SINCE IT SAYS 750 KG WERE DROPPED ON HAM &amp; ROYE.</t>
  </si>
  <si>
    <t>Seraucourt, Ham &amp; Nesle</t>
  </si>
  <si>
    <t>Laigue Forest, Estrées-St. Denis</t>
  </si>
  <si>
    <t>Oscar Kuppinger, C&amp;C US 19/3, 1978, p.228. EVERY RAID AFTER THIS GIVES A SINGLE DATE, IMPLYING IT IS A DAY RAID, WHICH IS HARD TO BELIEVE. I'M SIMPLY GOING TO LEAVE THE DAY/NIGHT ENTRY BLANK.</t>
  </si>
  <si>
    <t>Oscar Kuppinger, C&amp;C US 19/3, 1978, p.228.  The entry is for two raids on Blérancourt this date, each of which dropped 750 kg.</t>
  </si>
  <si>
    <t>Seraucourt, Artempts &amp; Tugny et Pont</t>
  </si>
  <si>
    <t>Ham &amp; Nesle (RR line between)</t>
  </si>
  <si>
    <t>Oscar Kuppinger, C&amp;C US 19/3, 1978, p.228.  AS WITH THE OTHER RECORDS FROM 25 AUG 1918 ON, THE RECORD IMPLIES A DAY RAID THO THAT SEEMS UNLIKELY.  IF THIS IS A NIGHT RAID, CAN'T TELL IF IT'S 24/25 or 25/26 SEP.</t>
  </si>
  <si>
    <t>Oscar Kuppinger, C&amp;C US 19/3, 1978, p.228.  AS WITH THE OTHER RECORDS FROM 25 AUG 1918 ON, THE RECORD IMPLIES A DAY RAID THO THAT SEEMS UNLIKELY.  IF THIS IS A NIGHT RAID, CAN'T TELL IF IT'S 22/23 or 23/24 SEP SO THIS BOMB WGT MAY BE PART OF THE 23/24 SEP TOTAL OF 61321 KG.</t>
  </si>
  <si>
    <t>Oscar Kuppinger, C&amp;C US 19/3, 1978, p.228.  AS WITH THE OTHER RECORDS FROM 25 AUG 1918 ON, THE RECORD IMPLIES A DAY RAID THO THAT SEEMS UNLIKELY.  IF THIS IS A NIGHT RAID, CAN'T TELL IF IT'S 11/12 or 12/13 SEP.</t>
  </si>
  <si>
    <t>Oscar Kuppinger, C&amp;C US 19/3, 1978, p.228.  AS WITH THE OTHER RECORDS FROM 25 AUG 1918 ON, THE RECORD IMPLIES A DAY RAID THO THAT SEEMS UNLIKELY.  IF THIS IS A NIGHT RAID, CAN'T TELL IF IT'S 10/11 or 11/12 SEP.</t>
  </si>
  <si>
    <t>Oscar Kuppinger, C&amp;C US 19/3, 1978, p.228.  AS WITH THE OTHER RECORDS FROM 25 AUG 1918 ON, THE RECORD IMPLIES A DAY RAID THO THAT SEEMS UNLIKELY.  IF THIS IS A NIGHT RAID, CAN'T TELL IF IT'S 8/9 or 9/10 SEP.</t>
  </si>
  <si>
    <t>Oscar Kuppinger, C&amp;C US 19/3, 1978, p.228.  AS WITH THE OTHER RECORDS FROM 25 AUG 1918 ON, THE RECORD IMPLIES A DAY RAID THO THAT SEEMS UNLIKELY.  IF THIS IS A NIGHT RAID, CAN'T TELL IF IT'S 2/3 OR 3/4 SEP.</t>
  </si>
  <si>
    <t>STRAFING ATTACK ONLY - NO LOCATION, NO BOMBING</t>
  </si>
  <si>
    <t>Oscar Kuppinger, C&amp;C US 19/3, 1978, p.228.  AS WITH THE OTHER RECORDS FROM 25 AUG 1918 ON, THE RECORD IMPLIES A DAY RAID THO THAT SEEMS UNLIKELY.  IF THIS IS A NIGHT RAID, CAN'T TELL THE DATE.</t>
  </si>
  <si>
    <t>Mons en Chaussée</t>
  </si>
  <si>
    <t>Oscar Kuppinger, C&amp;C US 19/3, 1978, p.228.  AS WITH THE OTHER RECORDS FROM 25 AUG 1918 ON, THE RECORD IMPLIES A DAY RAID THO THAT SEEMS UNLIKELY.  IF THIS IS A NIGHT RAID, CAN'T TELL WHICH NIGHT.</t>
  </si>
  <si>
    <t>Bellicourt &amp; Nauroy</t>
  </si>
  <si>
    <t>Oscar Kuppinger, C&amp;C US 19/3, 1978, p.228. This entry is for four raids (sorties?) on this pair of locations; 3 of 700 kg and 1 of 600 kg.  AS WITH THE OTHER RECORDS FROM 25 AUG 1918 ON, THE RECORD IMPLIES A DAY RAID THO THAT SEEMS UNLIKELY.  IF THIS IS A NIGHT RAID, CAN'T TELL WHICH NIGHT.</t>
  </si>
  <si>
    <t>Bellicourt (twice) &amp; Bouy (once)</t>
  </si>
  <si>
    <t>Oscar Kuppinger, C&amp;C US 19/3, 1978, p.228. This entry is for two 700-kg raids (sorties?) one on Bellicourt alone and the other on Bellicourt &amp; Bouy.  AS WITH THE OTHER RECORDS FROM 25 AUG 1918 ON, THE RECORD IMPLIES A DAY RAID THO THAT SEEMS UNLIKELY.  IF THIS IS A NIGHT RAID, CAN'T TELL WHICH NIGHT.</t>
  </si>
  <si>
    <t>Bellicourt &amp; Bouy</t>
  </si>
  <si>
    <t>Oscar Kuppinger, C&amp;C US 19/3, 1978, p.228. AS WITH THE OTHER RECORDS FROM 25 AUG 1918 ON, THE RECORD IMPLIES A DAY RAID THO THAT SEEMS UNLIKELY.  IF THIS IS A NIGHT RAID, CAN'T TELL WHICH NIGHT.</t>
  </si>
  <si>
    <t>Römerstrasse (along the street)</t>
  </si>
  <si>
    <t>Artillery Batteries &amp; Encampments</t>
  </si>
  <si>
    <t>Bellicourt &amp; Catelet</t>
  </si>
  <si>
    <t>Oscar Kuppinger, C&amp;C US 19/3, 1978, p.228.  This entry is for 5 raids (sorties?) of 750, 875, 750, 750, 725 kg.  AS WITH THE OTHER RECORDS FROM 25 AUG 1918 ON, THE RECORD IMPLIES A DAY RAID THO THAT SEEMS UNLIKELY.  IF THIS IS A NIGHT RAID, CAN'T TELL WHICH NIGHT.</t>
  </si>
  <si>
    <t>Peter Fedders, OTF 14/1, Spring 1999, p.35.</t>
  </si>
  <si>
    <t>Alexandria (in Wallachia) &amp; Cernavoda</t>
  </si>
  <si>
    <t>Rahova (S of Bucharest on Danube)</t>
  </si>
  <si>
    <t>Mangalia (Black Sea Coast)</t>
  </si>
  <si>
    <t>Chitila (NW of Bucharest)</t>
  </si>
  <si>
    <t>Zimnicea &amp; Giuriu</t>
  </si>
  <si>
    <t>Peter Fedders, OTF 14/1, Spring 1999, p.35.  These are 2 places on the Danube where Mackensen crossed to meet up with Falkenhayn.</t>
  </si>
  <si>
    <t>Medgidia (Dobruja)</t>
  </si>
  <si>
    <t>Fetesti (betw. Bucharest &amp; Cernavoda)</t>
  </si>
  <si>
    <t>Bucharest &amp; Buftea</t>
  </si>
  <si>
    <t>Peter Fedders, OTF 14/1, Spring 1999, p.35.  Buftea is on the rail line between Bucharest &amp; Ploesti.</t>
  </si>
  <si>
    <t>Bucharest &amp; Chitila</t>
  </si>
  <si>
    <t>City &amp; Airfield at Chitila</t>
  </si>
  <si>
    <t>CT, A</t>
  </si>
  <si>
    <t>Chitila &amp; Braila (airfield N of Bucharest</t>
  </si>
  <si>
    <t>Alexandria &amp; Guirgiu (on Danube)</t>
  </si>
  <si>
    <t>Braila &amp; Vizirul</t>
  </si>
  <si>
    <t>Braila</t>
  </si>
  <si>
    <t>Road</t>
  </si>
  <si>
    <t>Fetesti and Babadag, Romania</t>
  </si>
  <si>
    <t>Guirgiu &amp; Draganesti, Romania</t>
  </si>
  <si>
    <t>Betw. Galatz &amp; Tecuiu, Romania</t>
  </si>
  <si>
    <t>Cernavoda, Romania</t>
  </si>
  <si>
    <t>Mihaiu-Bravul, Romania</t>
  </si>
  <si>
    <t>Constanza, Romania</t>
  </si>
  <si>
    <t>RR Bridge</t>
  </si>
  <si>
    <t>City, Rail Head</t>
  </si>
  <si>
    <t>Peter Fedders, OTF 14/1, Spring 1999, p.35.  Attacked Romanian 3rd Army and its pontoon bridges across the Danube.</t>
  </si>
  <si>
    <t>Romanian 3rd Army &amp; Pontoon Bridges</t>
  </si>
  <si>
    <t>Russian Cavalry</t>
  </si>
  <si>
    <t>Peter Fedders, OTF 14/1, Spring 1999, p.35. Braila is in Dobruja on the Danube.  The target of Russian cavalry in the Drobuja region is inferred from Fedders, 30, mentioning it as a target of Kagohl 1 after 6 December 1916.</t>
  </si>
  <si>
    <t>No bombing. Fedders, p.30, says that KG1 was sent to Macedonia on this date.</t>
  </si>
  <si>
    <t>Three raids on 12/13, 14/15, 22/23 OCT totaled 10,600 kg of bombs, so estimate for each raid is 3500 kg.  Bombs included incendiaries, so can't be certain both types of bombs were used on every raid.  Where incendiaries were used, fires lasted for hours.  Chapman, 53.018, however, says 1766 kg of bombs were dropped on this target.  They believed they had hit an ammo dump because the resulting explosion rocked the airship even at 3000 meters.  From the book "With The Armies of the Tsar" by Florence Farmborough: page 156:  5 Oct (OS)/18 Oct (NS) 1915 in Minsk "On the Alexander-Brest station all  was disorder and confusion. The town had been lately raided by a German Zeppelin and near the station two or three houses had been entirely destroyed, while in the town itself, considerable havoc had been caused by incendiary bombs. Planes were even then hovering over the town and the and the anti-aircraft guns were doing their best to frighten them." (Sent by James Pratt)</t>
  </si>
  <si>
    <t>Bray-Dunes</t>
  </si>
  <si>
    <t>Izel-lès-Hameau</t>
  </si>
  <si>
    <t>City was quickly darkened; some parts were covered in fog. Many small and 1 larger fire seen.  From Jules Portier's history: Raid on night of 30/31JAN1918. 30 German planes detected; 11 seen over Paris; 1 shot down.  93 bombs counted in Paris; 174 in suburbs. 61 killed; 198 wounded.  Detailed account of BG2 attack on NdL 51.04:  BG2 Fdh. GIII took off from Clermont les Fermes airfield at 2345. Crew was Hptm. Pfeifer (BG2 commander), Leut. d.R. Langerfeld &amp; Leut. d.R. Schmidt (pilot).  They were over inner city of Paris at 0100 at 2800 meters.</t>
  </si>
  <si>
    <t>NdL 8, p.1 says this is KG2.  THIS MUST BE A TYPO SINCE KG2 WAS ON THE WESTERN FRONT.</t>
  </si>
  <si>
    <t>"Excellent hits &amp; continuous fires" seen in camp. Brod is in Cerna salient.  Ltn. d.R. Braun wrote home about this raid.  Called it an attack on a "large troop &amp; supply concentration".  Says they dropped 200 bombs totalling 4000 kg.</t>
  </si>
  <si>
    <t>Karasuli</t>
  </si>
  <si>
    <t>Airfield (French)</t>
  </si>
  <si>
    <t>Numerous strikes on hangers &amp; aircraft; confirmed by photography.  Ltn. Immanuel Braun wrote home about the 2 raids this day.  Says number of aircraft in the raids was "25 to 30" and the altitude was 4000 meters, causing frostbite.  C&amp;C (US) 23/1, p.39.  Mike Kelsey, "Jack of All Trades: The BE12 in Macedonia - Part 1", CCI 49/4, page 49.286, added that 8 Farmans of Esc. F.385 were destroyed on the ground; other a/c damaged; 6 personnel wounded.</t>
  </si>
  <si>
    <r>
      <t xml:space="preserve">According to the Nachrichtenblatt, at least 12 direct hits on tent hangers.  Ltn. Braun, in a letter home, described the airfield as near Salonika.  In the next day's letter describing the same raid, Braun says they went to bomb a </t>
    </r>
    <r>
      <rPr>
        <b/>
        <sz val="11"/>
        <color theme="1"/>
        <rFont val="Calibri"/>
        <family val="2"/>
        <scheme val="minor"/>
      </rPr>
      <t>troop camp &amp; ammo dump</t>
    </r>
    <r>
      <rPr>
        <sz val="11"/>
        <color theme="1"/>
        <rFont val="Calibri"/>
        <family val="2"/>
        <scheme val="minor"/>
      </rPr>
      <t>. Reached there at 4PM. His plane was low at 2900 meters.  They had engine trouble &amp; left, dumping their bombs on an airfield to lose weight. Braun, 40-41.  Kelsey, 49.286, says 7 killed &amp; 9 wounded, and that the aerodrome was 47 Sqn's aerodrome at Janes.</t>
    </r>
  </si>
  <si>
    <t>NdL:  1 direct hit with good effect, apparently on munitions depot. Kelsey, 49.286-7, says "Summerhill Camp" near Salonika was badly hit with nearly 300 casualties in all. One of KG1's escorting Halberstadt D.II was brought down by AAA and pilot captured.</t>
  </si>
  <si>
    <t>NdL:  Good hits seen on airfield and encampment next to it.  Kelsey, 49.288, says raid was in "late afternoon" and was an attack on Janes aerodrome.  Reported 15-18 German attackers. Little damage done but no German planes brought down.</t>
  </si>
  <si>
    <t>Late Afternoon</t>
  </si>
  <si>
    <t>Kelsey, 49.289, describes air combats between 2 waves of KG1 bombers and 17 &amp; 47 Sqns.  At least one bomber brought down (by Murlis Green) and 2 others were at least damage, possibly brought down.</t>
  </si>
  <si>
    <t>NdL:  Excellent results seen, especially in camps.  Kelsey, 49.290, says Murlis Green fought 6 bombers at 10,000 feet at 11:00.  These were escorted, he said, by four scouts.</t>
  </si>
  <si>
    <t>No NdL report.  Kelsey, 49.291:  7 bombers &amp; 3 escorts seen by Murlis Green flying at 9000 feet or higher.  Said only 1 plane succeeded in dropping bombs  at Snevce.</t>
  </si>
  <si>
    <t>Location was 20km S of Lake Dorian. 1 bomber did not return. Braun letter says KG1 took off at 0400.  Jones, 348, says Yanesh railhead &amp; its vicinity were attacked but inflicted little damage.  1 Fdh bomber forced down near aerodrome at Snevche; crew of 3 POW.  Kelsey, 49.292, says downed bomber was Fdh G.II, serial G.108/16, and that it crashed at Pataros.</t>
  </si>
  <si>
    <t>1st REPORT THAT COMBINED EAST &amp; SE FRONTS.  Kelsey, 49.293, says German formation of 14 aircraft flying at only 6000 feet.  Attacked by 10 RFC/RNAS aircraft of Composite Flight.  1 bomber sent down "out of control".</t>
  </si>
  <si>
    <t>NdL:  Shot down 2 enemy planes on this mission. AGAIN A TYPO - NdL 10, P.1 SAYS THIS WAS KG2.  Kelsey, 49.293, says that the air combat was from British bombers w/ escorts and KG1 (also on a bombing raid) encountering each other.  This was "the biggest air battle to date on the Macedonian Front".   1 RFC pilot killed.</t>
  </si>
  <si>
    <t>NO BOMBING RAID</t>
  </si>
  <si>
    <t>Kelsey, 49.295: RNAS bombed Hudova on this date &amp; could tell that KG1 had left Macedonia.</t>
  </si>
  <si>
    <t>THERE IS NO INFO THAT KG1 EVER FLEW A NIGHT RAID IN MACEDONIA.</t>
  </si>
  <si>
    <t>Airfield, Ammo Dump, Warehouses</t>
  </si>
  <si>
    <t>SOURCE IS NOT NDL, but apparently is from a German source. Unit(s) unknown but certainly not KG1. Altitude 4000 meters.  Destroyed one large ammo warehouse &amp; hit British hospital. Source: Blume, August, C&amp;C (US) 9/1, p.73.</t>
  </si>
  <si>
    <t>Attacked from 1850-2300 hours, probably night of 24/25 September. Bombs included 17 "Minen" of 100 kg. Strong fire &amp; explosions in larger hangar at Souilly. Direct hits on hangars at Lemmes &amp; Vadelaincourt.  FROM NDL 36.07 - confirms it was night of 24/25SEP. POW report says bomb destroyed 3-4 Spads in a hangar.  LAFAYETTE ESCADRILLE ACCOUNTS SAY ATTACKS AT SENARD WERE NIGHT OF 25 &amp; 27 SEPTEMBER, MEANING 25/26 &amp; 27/28.</t>
  </si>
  <si>
    <t>Salonika (N of)  [Dudular Camp]</t>
  </si>
  <si>
    <t>Salonika (N of)  [Summerhill Camp]</t>
  </si>
  <si>
    <r>
      <t xml:space="preserve">Fires &amp; explosion seen. 12 EA attacked KG1's field w/o success.  Kelsey, 49.287, says KG1 bombed Dudular camp near Salonika.  12 EA mentioned earlier were from 17 &amp; 47 Sqns.  H.A. Jones, 44, calls it the "Dudular dump" and says it was bombed in the morning.  HA Jones, </t>
    </r>
    <r>
      <rPr>
        <i/>
        <sz val="11"/>
        <color theme="1"/>
        <rFont val="Calibri"/>
        <family val="2"/>
        <scheme val="minor"/>
      </rPr>
      <t>Over the Balkans &amp; South Russia, 1917-1919</t>
    </r>
    <r>
      <rPr>
        <sz val="11"/>
        <color theme="1"/>
        <rFont val="Calibri"/>
        <family val="2"/>
        <scheme val="minor"/>
      </rPr>
      <t>, Vintage Aviation Library, 1987 (originally 1923).</t>
    </r>
  </si>
  <si>
    <r>
      <t xml:space="preserve">Not in NdL. Ltn.d.R. Braun letter (p.45): RR stn at Karasuli on Vardar River "destroyed" by explosions &amp; fire.  Fire still visible at 18:00. Altitude 3500 meters.  Gives time as 11:00 but that's probably takeoff time.  Jones, </t>
    </r>
    <r>
      <rPr>
        <i/>
        <sz val="11"/>
        <color theme="1"/>
        <rFont val="Calibri"/>
        <family val="2"/>
        <scheme val="minor"/>
      </rPr>
      <t>The War in the Air</t>
    </r>
    <r>
      <rPr>
        <sz val="11"/>
        <color theme="1"/>
        <rFont val="Calibri"/>
        <family val="2"/>
        <scheme val="minor"/>
      </rPr>
      <t>, p.348, says bombing took place at 15:15.  Also says munitions train with over 4000 shells was blown up in the raid.  Kelsey, 49.291: British pilots reported 9-12 aircraft; some of them escorts.  Flt.Lt. C.E. Wood, RNAS, said bomber crews "kept together backing each other up with considerable skill".</t>
    </r>
  </si>
  <si>
    <r>
      <t xml:space="preserve">Good success observed.  28 Feb. report says: "B.G.4 belegte in der Nacht zum 28. 2. die Flughafen…"  </t>
    </r>
    <r>
      <rPr>
        <i/>
        <sz val="11"/>
        <color theme="1"/>
        <rFont val="Calibri"/>
        <family val="2"/>
        <scheme val="minor"/>
      </rPr>
      <t>Vicenza Nella Guerra 1915-1918</t>
    </r>
    <r>
      <rPr>
        <sz val="11"/>
        <color theme="1"/>
        <rFont val="Calibri"/>
        <family val="2"/>
        <scheme val="minor"/>
      </rPr>
      <t>, p.149, says that Bassano was bombed the night of 28 Feb 1918 from 7pm to 11pm.  One report cites 1 dead &amp; 5 wounded with significant damage to buildings and minor damage to rail yard; another says 2 dead and 76 bombstrikes found by the authorities.</t>
    </r>
  </si>
  <si>
    <r>
      <t xml:space="preserve">Specifies night of 31JAN/1FEB. Hits with "effective fires" (Brandwirkung) observed .   </t>
    </r>
    <r>
      <rPr>
        <i/>
        <sz val="11"/>
        <color theme="1"/>
        <rFont val="Calibri"/>
        <family val="2"/>
        <scheme val="minor"/>
      </rPr>
      <t>Vicenza Nelle Guerra 1915-1918</t>
    </r>
    <r>
      <rPr>
        <sz val="11"/>
        <color theme="1"/>
        <rFont val="Calibri"/>
        <family val="2"/>
        <scheme val="minor"/>
      </rPr>
      <t>, p.147, says that Bassano was attacked the night of Friday, 1 FEBRUARY with 5 soldiers killed and 49 bombstrikes counted.</t>
    </r>
  </si>
  <si>
    <t>Aerodrome</t>
  </si>
  <si>
    <t>Janes</t>
  </si>
  <si>
    <t>BRITISH SOURCE listed night attack on 28NOV1917 against Janes Aerodrome. (Presumably night of 28/29 November.)  Wounded four 47 Squadron mechanics and burned a bell tent.  Source: Kelsey, Mike, "C.B.S. Spackman: 47 Sqn RFC &amp; 150 Sqn RAF, Part 1", CCI 54/4, Winter 2023, page 54.278.  (Presumably a German attack, but no source says it wasn't Bulgarian air force.)</t>
  </si>
  <si>
    <r>
      <t xml:space="preserve">Source: R.L. Rimell, "Zeppelins at War! 1914-1915", p.22, 2014.  Dropped ten 100-kg APK bombs.  One landed near Royal Palace.  Press account said 10 civilians killed and 8 wounded.  Chapman, 27-31 says "dozens" wounded in addition to the 10 civilians killed.  Bombing started at 0111.  Mentions one press account that said 60 houses badly damaged or destroyed and another 900 slightly damaged.  Another source says Zeppelin was </t>
    </r>
    <r>
      <rPr>
        <i/>
        <sz val="11"/>
        <color theme="1"/>
        <rFont val="Calibri"/>
        <family val="2"/>
        <scheme val="minor"/>
      </rPr>
      <t>LZ.17</t>
    </r>
    <r>
      <rPr>
        <sz val="11"/>
        <color theme="1"/>
        <rFont val="Calibri"/>
        <family val="2"/>
        <scheme val="minor"/>
      </rPr>
      <t xml:space="preserve"> (</t>
    </r>
    <r>
      <rPr>
        <i/>
        <sz val="11"/>
        <color theme="1"/>
        <rFont val="Calibri"/>
        <family val="2"/>
        <scheme val="minor"/>
      </rPr>
      <t>Sachen</t>
    </r>
    <r>
      <rPr>
        <sz val="11"/>
        <color theme="1"/>
        <rFont val="Calibri"/>
        <family val="2"/>
        <scheme val="minor"/>
      </rPr>
      <t>):  Author unknown, sidebar titled "Zeppelin Bombings", World War One Illustrated, No.21, Spring 2024, p.21.  This sidebar was about the American journalist, E. Alexander Powell, who reported from Antwerp and wrote about the air raid.</t>
    </r>
  </si>
  <si>
    <r>
      <t xml:space="preserve">Information compiled from 8. Armee War Diary and Neumann:  “The night of 25-26 September 1914 marked a milestone in Z.IV's operational history. The airship embarked on an ambitious mission, initially extending to Osowiec before venturing further southward in a daring flight over Warsaw. In the face of formidable southeast winds and concentrated enemy artillery fire from numerous ground batteries, Z.IV showcased its exceptional capabilities by ascending to an altitude of 2800 meters, thereby evading the enemy's attempts at interception. The Zeppelin also dropped bombs on the Warsaw railway depot and workshops, which were not merely a testament to the crew's skill but also served as a symbolic demonstration of the strategic reach of airships in warfare, proving that even far-flung, well-fortified zones were vulnerable to airship attacks."  Neumann says raid date was 24/25 September. Rail station name from Rimell, </t>
    </r>
    <r>
      <rPr>
        <i/>
        <sz val="11"/>
        <rFont val="Calibri"/>
        <family val="2"/>
        <scheme val="minor"/>
      </rPr>
      <t>Zeppelins at War!</t>
    </r>
    <r>
      <rPr>
        <sz val="11"/>
        <rFont val="Calibri"/>
        <family val="2"/>
        <scheme val="minor"/>
      </rPr>
      <t xml:space="preserve">, p.7.  </t>
    </r>
    <r>
      <rPr>
        <i/>
        <sz val="11"/>
        <rFont val="Calibri"/>
        <family val="2"/>
        <scheme val="minor"/>
      </rPr>
      <t xml:space="preserve">The Times Diary... </t>
    </r>
    <r>
      <rPr>
        <sz val="11"/>
        <rFont val="Calibri"/>
        <family val="2"/>
        <scheme val="minor"/>
      </rPr>
      <t>says Z.IV raided Warsaw on 25SEP1914.</t>
    </r>
  </si>
  <si>
    <t>Fort &amp; Kalicz Rail Station &amp; Workshops</t>
  </si>
  <si>
    <t xml:space="preserve">Raid on Salonika aborted </t>
  </si>
  <si>
    <t>Source:  Dr. Jörg Biber, Paul Biber's Experiences at Szentandrás Airship Base, Aeronaut Books, 2021, pp.75,78,170.  31DEC1915 - 1JAN1916 raid on Salonika aborted due to problems with new Maybach engines -- they were not reliable enough to risk crossing mountains on a long raid.</t>
  </si>
  <si>
    <t>2nd attack on Salonika.  26-hour, 1850 km flight in all.  Carried less fuel so they could carry more bombs. Info also from Chapman, p.53.022.  Reached Salonika in early hours of the 18th.  Heavy AA fire resulted in just bombing French camp outside the port.  Made stopover on the way back in Sofia, Bulgaria to refuel &amp; make repairs.  Couldn't add hydrogen so had to leave behind 2 engines &amp; some crew, which returned by rail.  Biber, 94-95, 171 gives bomb weight, says left base at 1825 hours on 17 March, bombed Salonika around 0115 and then 0220 hours on 18 March when searchlights illuminated the sky enough for the airship to cast a shadow on the clouds below it.  Lost hydrogen due to AA fire &amp; starboard engine stopped completely with others working intermittently.  Stopped over in Sofia, Bulgaria on 18 March and resumed trip to Szentnadras w/o starboard engine and some crew members; arrived on 19 March.</t>
  </si>
  <si>
    <r>
      <t xml:space="preserve">Shot down by AA fire on 3rd raid against Salonika; crew captured but not before they set the remainder of the ship on fire. (Some info from Rimell, </t>
    </r>
    <r>
      <rPr>
        <i/>
        <sz val="11"/>
        <color theme="1"/>
        <rFont val="Calibri"/>
        <family val="2"/>
        <scheme val="minor"/>
      </rPr>
      <t>Zeppelin Vol. One</t>
    </r>
    <r>
      <rPr>
        <sz val="11"/>
        <color theme="1"/>
        <rFont val="Calibri"/>
        <family val="2"/>
        <scheme val="minor"/>
      </rPr>
      <t xml:space="preserve">, p.26.)  Chapman, </t>
    </r>
    <r>
      <rPr>
        <sz val="11"/>
        <rFont val="Calibri"/>
        <family val="2"/>
        <scheme val="minor"/>
      </rPr>
      <t>pp. 53.022-4</t>
    </r>
    <r>
      <rPr>
        <sz val="11"/>
        <color theme="1"/>
        <rFont val="Calibri"/>
        <family val="2"/>
        <scheme val="minor"/>
      </rPr>
      <t>, quotes crew members as saying altitude was 3000 meters &amp; commander was still Scherzer.  Witness A.R. Kingsford said they did drop their bombs.  Landed in marshes so ship did not catch fire.  Biber, 171 gives bomb weight dropped.</t>
    </r>
  </si>
  <si>
    <t>NONE KNOWN (attempted attack on Sevastopol - unknown whether they dropped any bombs)</t>
  </si>
  <si>
    <t>Airship lost during a thunderstorm on 28 July flight back from Sevastopol - don't know if any bombing was conducted.  Only a few pieces of S.L.10 washed ashore.  Kmdt. was Hptmn. von Wobeser.  Details clarified by Blume, 149.  Biber, 120, says flight was an "attempted attack" on Sevastopol and that it was assumed that S.L.10 was hit by lightning and destroyed.</t>
  </si>
  <si>
    <r>
      <t xml:space="preserve">Source is Neumann, 372, though that text is very complicated.  Blume, 149 &amp; Rimell, </t>
    </r>
    <r>
      <rPr>
        <i/>
        <sz val="11"/>
        <color theme="1"/>
        <rFont val="Calibri"/>
        <family val="2"/>
        <scheme val="minor"/>
      </rPr>
      <t>Zeppelin Vol. One</t>
    </r>
    <r>
      <rPr>
        <sz val="11"/>
        <color theme="1"/>
        <rFont val="Calibri"/>
        <family val="2"/>
        <scheme val="minor"/>
      </rPr>
      <t xml:space="preserve">, 69 state incorrectly that LZ.101 &amp; LZ.86 </t>
    </r>
    <r>
      <rPr>
        <u/>
        <sz val="11"/>
        <color theme="1"/>
        <rFont val="Calibri"/>
        <family val="2"/>
        <scheme val="minor"/>
      </rPr>
      <t>both</t>
    </r>
    <r>
      <rPr>
        <sz val="11"/>
        <color theme="1"/>
        <rFont val="Calibri"/>
        <family val="2"/>
        <scheme val="minor"/>
      </rPr>
      <t xml:space="preserve"> attacked Bucharest &amp; Ploesti the night of 4/5 SEP 1916.  Best info comes from Peter Chapman, who has a first-hand account in Hungarian by a machinist who survived the mission.  Bucharest &amp; Ploesti are only 60 km apart.  LZ.86 crashed in a landing accident at Szentandras midday on 4SEP, killing 9 crewmen.  Kommandant was Hptmn. Walter Wolff.  Biber, 172 gives bomb weight dropped; this was 1st war patrol flight by LZ.86.</t>
    </r>
  </si>
  <si>
    <t>Three raids described; target types for all 3 summarized as "rail installations &amp; military targets", so some may have been one type and some the other.  "Luftschiffharry" says this raid only hit Bucharest; not Ploesti (http://scharekf.hu/dotroll/besenyo3.htm), but says LZ.101 bombed both locations on 14SEP1916.  This information is at the very end of the narrative on his website.  Biber, 172 gives bomb weight and doesn't mention Ploesti as a target, but he also uses scharekf.hu as a source.</t>
  </si>
  <si>
    <r>
      <t xml:space="preserve">Three raids described; target types for all 3 summarized as "rail installations &amp; military targets", so some may have been one type and some the other. This first raid on Bucharest described in Ltn. Martin Lampel's </t>
    </r>
    <r>
      <rPr>
        <i/>
        <sz val="11"/>
        <color theme="1"/>
        <rFont val="Calibri"/>
        <family val="2"/>
        <scheme val="minor"/>
      </rPr>
      <t>Army Zeppelins on the Offensive</t>
    </r>
    <r>
      <rPr>
        <sz val="11"/>
        <color theme="1"/>
        <rFont val="Calibri"/>
        <family val="2"/>
        <scheme val="minor"/>
      </rPr>
      <t>, 1918, pp.67-80.  Reached Bucharest despite high winds, AA fire, and blackouts.  Reportedly bombed AA guns, "northern railway station", War Ministry, and Arsenal.  (Seems a little too good to be true!)  This was right after Romania declared war on the Central Powers.  Biber, 172 confirmed 2000-kg weight of bombs dropped:  "dropped 1500 kg worth of bombs and one large bomb (total of 2000 kg...)</t>
    </r>
  </si>
  <si>
    <t>Bucharest (&amp; Ploesti?)</t>
  </si>
  <si>
    <t>LZ.81 had replaced LZ.86 at Szentandras.  Biber, 173 says this was LZ.81's "first war patrol flight".</t>
  </si>
  <si>
    <t>HE &amp; incen- diary bombs</t>
  </si>
  <si>
    <t>Rimell, 69 adds that was hit by AA fire on this raid and force-landed at Timova, Bulgaria and subsequently dismantled BUT apparently there were two raids on consecutive nights and this happened on the 2nd raid (based on Biber, 173).</t>
  </si>
  <si>
    <t>Rimell, 69 adds that was hit by AA fire on this raid and force-landed at Timova, Bulgaria and subsequently dismantled BUT apparently there were two raids on consecutive nights and this happened on the 2nd raid (based on Biber, 173).  Biber describes "hard landing" at Tirnova, Bulgaria and says 2 crew members were injured, one of them fatally.  Confirms that LZ.81 was damaged beyond repair and later dismantled.  Also says Kagohl 1 attacked Bucharest on this date.</t>
  </si>
  <si>
    <r>
      <t xml:space="preserve">Three raids described; target types for all 3 summarized as "rail installations &amp; military targets", so some may have been one type and some the other.  Blume, 149 and </t>
    </r>
    <r>
      <rPr>
        <i/>
        <sz val="11"/>
        <color theme="1"/>
        <rFont val="Calibri"/>
        <family val="2"/>
        <scheme val="minor"/>
      </rPr>
      <t>Times Diary</t>
    </r>
    <r>
      <rPr>
        <sz val="11"/>
        <color theme="1"/>
        <rFont val="Calibri"/>
        <family val="2"/>
        <scheme val="minor"/>
      </rPr>
      <t xml:space="preserve"> say that KG1 also attacked the Bucharest rail yards the same day (night?).  Peter Fedders, OTF 14/1, Spring 1999, p.35, says that LZ.81 also attacked Bucharest on 25SEP1916 (in addition to LZ.101 &amp; Kagohl 1). </t>
    </r>
    <r>
      <rPr>
        <b/>
        <sz val="11"/>
        <color theme="1"/>
        <rFont val="Calibri"/>
        <family val="2"/>
        <scheme val="minor"/>
      </rPr>
      <t xml:space="preserve"> Biber, 173 says this LZ.101 2000-kg raid on Bucharest occurred on 27 September, not 25 September.</t>
    </r>
  </si>
  <si>
    <t>"Luftschiffharry" (http://scharekf.hu/dotroll/besenyo3.htm) says LZ.101 bombed both Ciulnita and Calarasi on on the 10th, not the 5th.  Peter Fedders, OTF 14/1, Spring 1999, p.35, says that LZ.101 attacked Ciulnita on 5 OCT.  Biber, 173 says "LZ.101 departed on a war flight to Ciulnita near Clarasi, carrying approximately 1600 kg of bombs".</t>
  </si>
  <si>
    <t>Biber, 173 says both LZ.98 &amp; 101 departed to make a joint attack on Bucharest this night.  Neumann, 372 says the LZ.101 flight was the night of 24/25 October.</t>
  </si>
  <si>
    <t>LZ.97 &amp; 101</t>
  </si>
  <si>
    <t>Ciulnita, Fetesti, &amp; Ploesti</t>
  </si>
  <si>
    <t>Rail Junctions</t>
  </si>
  <si>
    <t>Szentandras &amp; Jamboli</t>
  </si>
  <si>
    <t>Source is Biber, 173. GIVEN THE CONFUSION OF EVENTS OCCURRING AT ABOUT THE SAME TIME AND PLACES, IT IS VERY LIKELY THERE ARE ERRORS IN THESE LATE-OCTOBER ENTRIES.  HAVING ROMANIAN SOURCES THAT TELL WHAT HAPPENED ON THE GROUND AND EXACTLY WHEN WOULD BE VERY HELPFUL IN CLEARING THIS UP!</t>
  </si>
  <si>
    <t>I'VE MADE CHANGES TO THIS DATABASE SINCE TALLYING THESE NUMBERS!</t>
  </si>
  <si>
    <t>Bomb weight (12 x 58kg) is from Biber, 174.</t>
  </si>
  <si>
    <r>
      <t xml:space="preserve">Listed in </t>
    </r>
    <r>
      <rPr>
        <i/>
        <sz val="11"/>
        <color rgb="FFFF0000"/>
        <rFont val="Calibri"/>
        <family val="2"/>
        <scheme val="minor"/>
      </rPr>
      <t xml:space="preserve">The Times Diary… </t>
    </r>
    <r>
      <rPr>
        <sz val="11"/>
        <color rgb="FFFF0000"/>
        <rFont val="Calibri"/>
        <family val="2"/>
        <scheme val="minor"/>
      </rPr>
      <t>but noplace else. There is a tiny agricultural village of Avlona on the Greek island of Karpathos, but there seems to be nothing there.  It is probably a misspelling of Valona, which LZ.97 tried unsuccessfully to reach sometime in January to April 1917.  Biber, 174 says this last war patrol flight for LZ.97 on 25 April was cancelled due to bad weather.</t>
    </r>
  </si>
  <si>
    <t>Captured English reports later said that that this raid was successful.  This raid was the subject of Nachrichtenblatt reports (Issues 4 &amp; 6, especially pages 4-6 of the latter).  They said that the bombwgt was 1400 kg of HE and the target was troop encampments.  Biber, 174 says bomb weight was "approximately" 1600 kg and that this was the last bombing raid carried out by an Army airship.   ALSO SAYS LZ.101, ONE OF THE MOST SUCCESSFUL ARMY AIRSHIPS, DROPPED A TOTAL OF 11,934 KG OF BOMBS DURING THE WAR.</t>
  </si>
  <si>
    <r>
      <t xml:space="preserve">It's been hard to determine whether this raid was aborted or actually happened.  I believe it was the latter.  Peter Fedders, OTF 14/1 p.35 lists this as a "definite" raid.  Neumann, 373 doesn't give a date for it but lists Jasi among those raids that were not successful.  These included Mytilene, Odessa, and a "different" (?) raid on Mudros. The exact date is from Blume, 149, who lists this raid.  Since Blume used Neumann as a source, it appears to me that Blume must have had information that Neumann didn't, otherwise Blume would not have listed it as a completed raid.  </t>
    </r>
    <r>
      <rPr>
        <i/>
        <sz val="11"/>
        <rFont val="Calibri"/>
        <family val="2"/>
        <scheme val="minor"/>
      </rPr>
      <t xml:space="preserve">The (London) Times Diary and Index of the War </t>
    </r>
    <r>
      <rPr>
        <sz val="11"/>
        <rFont val="Calibri"/>
        <family val="2"/>
        <scheme val="minor"/>
      </rPr>
      <t xml:space="preserve">did report that LZ.101 raided Jassy on 25FEB1917, though this source is not always reliable for attempted raids that were aborted.  (A Romanian source would have been 100% definitive.  The Times' info must have come from a German source since it knew the airship number.) </t>
    </r>
  </si>
  <si>
    <r>
      <t xml:space="preserve">Raid "successful". 2 EA shot down.  OTF translation calls target "Camp Skocivir".  David Méchin, </t>
    </r>
    <r>
      <rPr>
        <i/>
        <sz val="11"/>
        <color theme="1"/>
        <rFont val="Calibri"/>
        <family val="2"/>
        <scheme val="minor"/>
      </rPr>
      <t>Oriental Adventures of the French Air Force 1914-1918</t>
    </r>
    <r>
      <rPr>
        <sz val="11"/>
        <color theme="1"/>
        <rFont val="Calibri"/>
        <family val="2"/>
        <scheme val="minor"/>
      </rPr>
      <t>, (Middleton, DE: Aeronaut Books, 2022), 203, says one German bomber was confirmed shot down on this raid by a fighter pilot of Escadrille N.391.  He also mentions that the village of Skocivir is on the south bank of the Cerna River loop.</t>
    </r>
  </si>
  <si>
    <t>Bac or Batch</t>
  </si>
  <si>
    <t>KG1 "flew together as a unit" [so presumably not at night]. Bac is S of Cerna salient (Cernabogens). Fuel dump exploded, causing a huge, long-burning fire.  Great success.  David Méchin, 223, says the location was spelled "Batch" and that a French squadron was stationed there.  He says they lost two Farman F.40s on the ground and their fuel depot. Also, they were engaged by French fighters led by Dieudonné Costes but there were no losses on either side.</t>
  </si>
  <si>
    <r>
      <t xml:space="preserve">Geschwader-strength attack. Bomb stikes &amp; fires seen in hangars and tents.  5 bombers (presumably from this raid) did not return.  THIS RAID WAS PROBABLY CONDUCTED BY BG4.  Grosz, Peter, AEG G.IV (Windsock Datafile 51), 1995, p.8, says that BG4's first raid on the Italian Front was on this date.  Kerr III, James L., </t>
    </r>
    <r>
      <rPr>
        <i/>
        <sz val="11"/>
        <color theme="1"/>
        <rFont val="Calibri"/>
        <family val="2"/>
        <scheme val="minor"/>
      </rPr>
      <t>Caporetto, Part 3, The Aftermath</t>
    </r>
    <r>
      <rPr>
        <sz val="11"/>
        <color theme="1"/>
        <rFont val="Calibri"/>
        <family val="2"/>
        <scheme val="minor"/>
      </rPr>
      <t>, OTF 1/4, 1986, p.347 provides lots of detail for this raid -- daylight, confirms BG4, says airfieldS rather than just one, says 85 bombs dropped and that 1 AEG was lost, downed by Allied fighters.  Also says bomb weight was 1800kg, including one of 300kg.</t>
    </r>
  </si>
  <si>
    <t>Train Sheds</t>
  </si>
  <si>
    <t>Night of 28/29 DEC.  Many fires started.  NdL 47.11 cited Italian press report that 13 were killed in Padua &amp; over 60 wounded.  Kerr, p.347 gives unit, target type, and bomb wgt info.  Also: "Many fires noted. Italian Capronis bombed airfields at Aviano &amp; La Comina which were lighted, waiting for the returning German bombers."</t>
  </si>
  <si>
    <t>Long-burning fire in Padua, 1 hangar in Trevignano burned.  NdL 47.11 cited Italian press account saying Scuola del Carmine church was hit; the main cupola burned. Kerr, 347, provided bomb data &amp; other details.</t>
  </si>
  <si>
    <t>Train Sheds; Airfields; Villages</t>
  </si>
  <si>
    <t>Train Sheds; Airfields</t>
  </si>
  <si>
    <t>Padua - Long-burning fire.  Kerr says night of 30/31DEC1917 &amp; confirms it was BG4.</t>
  </si>
  <si>
    <r>
      <t xml:space="preserve">Many hits and several large fires &amp; explosions on ammo dumps. </t>
    </r>
    <r>
      <rPr>
        <i/>
        <sz val="11"/>
        <color theme="1"/>
        <rFont val="Calibri"/>
        <family val="2"/>
        <scheme val="minor"/>
      </rPr>
      <t>Vicenza Nelle Guerra 1915-1918</t>
    </r>
    <r>
      <rPr>
        <sz val="11"/>
        <color theme="1"/>
        <rFont val="Calibri"/>
        <family val="2"/>
        <scheme val="minor"/>
      </rPr>
      <t>, p.145, says that Bassano was attacked at 3:40 AM on New Year's Eve.  Raid lasted about half an hour.  One source says several bombs were thrown, one of which exploded near the 10th Autoparco petrol depot, causing fire and serious damage to trucks.  Another bomb caused a fire at the viale Venezia Artillery and destroyed some tractors.  No casualties.  Another report says one dead soldier and 12 wounded, including 3 civilians.  418 (!) bombs found.  Page 143 says Vicenza was attacked New Year's Eve from 10:30PM to 12:30AM in two waves; 4 dead, 15 wounded.  Antiaircraft defense diary says almost 100 bombs fell; 1051 AA shells fired.  Kerr clarifies date and BG4.</t>
    </r>
  </si>
  <si>
    <t>Kerr clarified that this raid also occurred night of New Year's Eve, 1918.</t>
  </si>
  <si>
    <r>
      <t xml:space="preserve">Specifies night of 1/2 JAN 1918.  </t>
    </r>
    <r>
      <rPr>
        <i/>
        <sz val="11"/>
        <color theme="1"/>
        <rFont val="Calibri"/>
        <family val="2"/>
        <scheme val="minor"/>
      </rPr>
      <t>Vicenza Nelle Guerra 1915-1918</t>
    </r>
    <r>
      <rPr>
        <sz val="11"/>
        <color theme="1"/>
        <rFont val="Calibri"/>
        <family val="2"/>
        <scheme val="minor"/>
      </rPr>
      <t>, p.145, says that Bassano was attacked the night of 1/2 January.  25 bombstrikes counted, most near the rail station.  "A building was hit near the new Bridge over the Brenta."  One soldier dead, 3 wounded, 2 civilians wounded.  Kerr clarifies unit. Also says "The Italians raided the airfield of BG4 with no success".</t>
    </r>
  </si>
  <si>
    <t>Long-burning fires.  Kerr clarifies date, time, unit.</t>
  </si>
  <si>
    <t>Night of 4/5 JAN 1918. Many hits, large fires &amp; explosions.  Enemy made raid on Geschwader's airfield that night w/o damage.  Kerr doesn't mention Bassano in list of targets.</t>
  </si>
  <si>
    <r>
      <t xml:space="preserve">NdL 47.11 says an agent reports that a newspaper editor heard [!] that a French general &amp; colonel were killed from this raid at the Via Santa Margherita. [THIS IS ACTUALLY COMICAL…]  Kerr says this raid not listed in </t>
    </r>
    <r>
      <rPr>
        <i/>
        <sz val="11"/>
        <color theme="1"/>
        <rFont val="Calibri"/>
        <family val="2"/>
        <scheme val="minor"/>
      </rPr>
      <t>Tagesmeldung</t>
    </r>
    <r>
      <rPr>
        <sz val="11"/>
        <color theme="1"/>
        <rFont val="Calibri"/>
        <family val="2"/>
        <scheme val="minor"/>
      </rPr>
      <t xml:space="preserve"> [daily report].  Says French General Lize &amp; Colonel Tramel killed. 1 AEG lost in landing accident.  Kerr also says total wgt dropped from 31DEC through 6JAN was 27,210 kg.</t>
    </r>
  </si>
  <si>
    <t>Page b17.08 - letter from German POW in England. Night of 26/27 JAN; Mestre RR stn destroyed for 2 days; 100 dead; says there were many losses in Treviso.  Kerr doesn't have a target listed for this night, but comments that 1 AEG was downed in British lines.</t>
  </si>
  <si>
    <t>Specifies night of 27. Januar.  Attack had "good success".  (Letters reported on Page b17.08 say there was a large fire in Castelfranco in the middle of the night. Newpapers were "black" with death notices. Exact date unclear.)  Kerr confirms night of 27/28JAN1918. Commented that this was the Kaiser's birthday and that Köhl's staffel flew 7 missions.</t>
  </si>
  <si>
    <t>Barracks &amp; Train Sheds</t>
  </si>
  <si>
    <r>
      <t xml:space="preserve">NdL specified night of 2/3FEB1918. I think Kerr's date of 1/2 FEB is more likely since it lists raids 1 day after another repeatedly.  Targets "extensively" bombed.  </t>
    </r>
    <r>
      <rPr>
        <i/>
        <sz val="11"/>
        <color theme="1"/>
        <rFont val="Calibri"/>
        <family val="2"/>
        <scheme val="minor"/>
      </rPr>
      <t>Vicenza Nelle Guerra 1915-1918</t>
    </r>
    <r>
      <rPr>
        <sz val="11"/>
        <color theme="1"/>
        <rFont val="Calibri"/>
        <family val="2"/>
        <scheme val="minor"/>
      </rPr>
      <t>, p.147, says that Bassano was attacked three times by "enemy airplanes" the night of 2 February.  45 bombstrikes counted, 3 killed, 11 wounded, damage to the goods warehouse at the station, "and 46 quadrupeds" dead or injured.  Another source, which may or may not be counting the same things, cited 78 bombs dropped and 4 soldiers killed.</t>
    </r>
  </si>
  <si>
    <t>Bassano (N of); Castelfranco; Trevignano</t>
  </si>
  <si>
    <t>Camps; Train Sheds; Airfield</t>
  </si>
  <si>
    <t>At the southern Mestre RR stn there were four widely-dispersed explosions.  The explosions lasted all night long.  Kerr puts date at 3/4 FEB 1918; NdL says date is 4 FEB but doesn't specify night or day. Kerr also says large explosions at Mestre.</t>
  </si>
  <si>
    <t>Specifies night of 4/5 FEB.  Kerr agrees.</t>
  </si>
  <si>
    <t>Specifies night of 5/6 FEB.  Kerr agrees &amp; says one AEG lost in a landing accident.</t>
  </si>
  <si>
    <t>Vicenza, Bassano, Castelfranco, Treviso</t>
  </si>
  <si>
    <t>Strong defenses, especially at Treviso. [I've split the raids this night into 2 entries.] Total bombs dropped this night were "almost 50,000 kg" and 16,500 kg were dropped at Trevignano.  Hence this entry would be "almost" 33,500kg.  In all the missions this night, 2 AEGs were lost, of which 1 crew was POW and 1 was killed in an accidental crash.</t>
  </si>
  <si>
    <t>SEE ENTRY ABOVE FOR THE FULL STORY OF THIS NIGHT'S RAIDS.</t>
  </si>
  <si>
    <r>
      <t xml:space="preserve">Many hits seen; two large fires at Padua airfield.  </t>
    </r>
    <r>
      <rPr>
        <i/>
        <sz val="11"/>
        <color theme="1"/>
        <rFont val="Calibri"/>
        <family val="2"/>
        <scheme val="minor"/>
      </rPr>
      <t>Vicenza Nelle Guerra 1915-1918</t>
    </r>
    <r>
      <rPr>
        <sz val="11"/>
        <color theme="1"/>
        <rFont val="Calibri"/>
        <family val="2"/>
        <scheme val="minor"/>
      </rPr>
      <t>, p.149, says that Padua and Vicenza were bombed the night of 20/21 February.  Kerr clarifies date and agrees.  Also says 1 AEG lost to AA fire and Italian raid killed 1 ground crewman &amp; injured 5.</t>
    </r>
  </si>
  <si>
    <t>Good hits, one explosion at Montebelluno RR Stn.  (Five enemy raids on BG4 airfields were without success.)  Kerr does not mention this raid, the only one in this group that he doesn't list.</t>
  </si>
  <si>
    <t>Casoni, Marostica, Cassillo, Povegliano</t>
  </si>
  <si>
    <t>Good success observed.  28 Feb. report says: "B.G.4 belegte in der Nacht zum 28. 2. die Flughafen…"  CAN'T TELL FOR CERTAIN IF THIS AND THE NEXT ENTRY WERE THE NIGHT OF 27/28 OR 28/29 FEBRUARY.  NDL PUTS BOTH RAIDS ON THE SAME NIGHT AND SAYS THEY WERE THE NIGHT OF THE 28TH, WHICH COULD MEAN EITHER ONE IN GERMAN.  KERR PUTS THEM BOTH ON THE SAME NIGHT BUT SPECIFIES THE NIGHT OF 27/28.  NORMALLY I'D BELIEVE HIM BECAUSE HE'S MORE SPECIFIC THAN THE NDL REPORTS, BUT IN THE NEXT ENTRY DOWN, THE WRITTEN HISTORY CLEARLY SAYS THAT BASSANO WAS RAIDED THE EVENING OF 27 FEBRUARY BETWEEN 7 &amp; 11PM.</t>
  </si>
  <si>
    <t>Naval Zepp L59</t>
  </si>
  <si>
    <t>Naples</t>
  </si>
  <si>
    <t>Naval Base, Gas Works, Bagnoli Steel Plant</t>
  </si>
  <si>
    <t>N, I</t>
  </si>
  <si>
    <r>
      <t xml:space="preserve">Robinson, </t>
    </r>
    <r>
      <rPr>
        <i/>
        <sz val="11"/>
        <color rgb="FF0070C0"/>
        <rFont val="Calibri"/>
        <family val="2"/>
        <scheme val="minor"/>
      </rPr>
      <t>The Zeppelin in Combat</t>
    </r>
    <r>
      <rPr>
        <sz val="11"/>
        <color rgb="FF0070C0"/>
        <rFont val="Calibri"/>
        <family val="2"/>
        <scheme val="minor"/>
      </rPr>
      <t>, p.295. Flew from Jamboli, across the Adriatic from Scutari to Manfredonia and then on to Naples. Bombed from 12,000 feet; total duration was 37 hours, 12 minutes. Commander was Kapitänleutant Ludwig Bockholt.</t>
    </r>
  </si>
  <si>
    <t>Report for 19OCT1917 says raid was night of 18/19.  Started 3 fires in Dunkirk.  OTF 39/4, p.344, cites German records saying KG1 dropped 1000 kg on Dunkirk night of 18OCT1917. Also says German navy fired 250 HE shells from 3 ships against Dunkirk dockyards that night (p.343).</t>
  </si>
  <si>
    <t>AEG G.IV captured between Varennes &amp; Brétigny</t>
  </si>
  <si>
    <t>AEG G.IV G.548/18 captured after being damaged by AAA; pilot &amp; gunner POW, observer Ltn. Brandt KIA. Presumably other AEGs were also in flight for an U/K destination. Source is Christophe Cony, OTF 39/4, Winter 2024, p.304.</t>
  </si>
  <si>
    <t>BG1, BG7</t>
  </si>
  <si>
    <t>Paris ?</t>
  </si>
  <si>
    <t>Three AEG G.IVs brought down the same night, 23/24 April 1918.  One w/o serial numbers brought down at Givry-en-Argonne (Meuse) and reportedly on its way to bomb Paris; crew POW; unit BG1/Bosta 1.  AEG G.IV G.1114/16 FTL due to bad weather at Basseville (SE of Nogent-l'Artaud, Seine-et-Marne) at 0100; unit unknown.  AEG G.IV 1131/16 of BG7, Bosta 24  mistakenly landed on its way home at Monchy-Humierès, in French lines NW of Compiègny (Oise).   Source is Christophe Cony, OTF 39/4, Winter 2024, pp.299-300,302.  POIRIER SAYS NO BOMBS HIT PARIS THAT NIGHT.</t>
  </si>
  <si>
    <t>Probably Namur</t>
  </si>
  <si>
    <t>Cole &amp; Cheesman, 69 say that LZ.77 also raided England this night, though it "became hopelessly lost", dropping a few bombs near Saxmundham and some out at sea.   It did not hit London. Commander Hptm. Alfred Horn.  G.P. NEUMANN DOES NOT LIST IT AS BEING PART OF THIS NIGHT'S RAIDS, BUT DOES SAY THAT LZ.77 &amp; LZ.79 WERE BASED AT NAMUR SHORTLY AFTER ARRIVING ON THE WESTERN FRONT (P. 354).</t>
  </si>
  <si>
    <t>Explanation:  This "Example" is a slide I prepared for a presentation.</t>
  </si>
  <si>
    <t>Peter Fedders, OTF 14/1, Spring 1999, p.35.  FEDDERS DESCRIBES THIS LIST OF 1916 KG1 TARGETS AS SITES OF "DEFINITE" RAIDS AND THAT IT IS NOT COMPLETE.  TARGET TYPES FOR ROMANIA ARE HIGHLIGHTED IN GREEN BECAUSE THEY COME FROM THE GENERAL NARRATIVE RATHER THAN INFORMATION ABOUT ANY SPECIFIC RAID.  (GREEN IN ALL THESE DATABASES MEANS THAT THE INFORMATION IS A GOOD APPROXIMATION OR IS QUITE LIKELY TO BE TRUE.)</t>
  </si>
  <si>
    <t>Unknown date(s) in week of 12-18 SEP 1917.  EVERY DATE IS THE MIDDLE OF THE WEEK CITED IN THE WEEKLY REPORT.  HENCE THE REAL DATE MAY BE OFF BY UP TO 3 DAYS IN EITHER DIRECTION.</t>
  </si>
  <si>
    <t>Introduction</t>
  </si>
  <si>
    <t xml:space="preserve">Second, it is not clear over a century later why some bombing raids were considered worth mentioning and others weren't.  Third, their criteria for what was included and described in detail clearly changed during the </t>
  </si>
  <si>
    <t xml:space="preserve">two years that the reports were published.  For some reason, they started including lots of detail (bombing units, weight of bombs dropped, etc.) in their reports starting in June 1917.  This cornucopia of data stopped </t>
  </si>
  <si>
    <t>flowing just as inexplicibly in November 1917.  SO, IF YOU ARE LOOKING FOR INFORMATION ON A PARTICULAR BOMBING RAID AND IT IS NOT MENTIONED, THAT DOESN’T MEAN IT NEVER HAPPENED.</t>
  </si>
  <si>
    <t xml:space="preserve">28 FEB 1918 to 31 OCT 1918.  The length of each issue varies and it's not unusual for each one to be a couple dozen pages long.  It starts with a short daily summary of events, including the weather, for each day in the </t>
  </si>
  <si>
    <t xml:space="preserve">previous week for each front.  (In practice, often the Western Front is the only one listed for a particular day.)  These are followed by weekly reports from some units, then praise given </t>
  </si>
  <si>
    <t>The Joy of Interpreting German Dates</t>
  </si>
  <si>
    <t xml:space="preserve">This is a database of German bombing raids in World War I.  While there are over 1500 individual raids listed, EVERY SHEET LISTING RAIDS IN EVERY CATEGORY IS INCOMPLETE.  The bulk of this information comes from </t>
  </si>
  <si>
    <t xml:space="preserve">The version of this that I used consisted of a TIFF file for each page and numbered by volume (a or b), by issue number (week), and by page number.  THESE NUMBERS ARE USED OFTEN IN THIS DATABASE AS CITATIONS.  </t>
  </si>
  <si>
    <t xml:space="preserve">casually say that it occurred the night of 3 November.  In the same situation, the Germans would casually say that the night raid occurred on 4 November.  (I learned in German language class that they STILL do this!) </t>
  </si>
  <si>
    <t>Viel Glück!</t>
  </si>
  <si>
    <t xml:space="preserve">The vast majority of German bombing raids in 1917 &amp; 1918 occurred at night.  Let's say a raid occurred during or past midnight on the night of 3/4 November 1917.  The French, British, Americans, and Italians would </t>
  </si>
  <si>
    <t>It is not a hard and fast rule, however -- a "3 November night raid" might have occurred at 4am that morning or at 8pm that evening.  Where possible, I tried to be clear about this -- you'll see a column in the database</t>
  </si>
  <si>
    <t>of this possible confusion and often listed a precise date like 3/4 November.  When they did that, I mentioned it in the comments.</t>
  </si>
  <si>
    <t xml:space="preserve">that asks, "Attack Was Previous Night?  Yes/No/Maybe".  I've tried to use the date that was listed in the document, so it was necessary to put in that possible clarifier rather than changing the original data. </t>
  </si>
  <si>
    <t>Bombing Raids by Front</t>
  </si>
  <si>
    <t xml:space="preserve">Along the bottom of the spreadsheet, there are multiple sheets (which look like tabs).  The information is broken up by Front -- Western, Eastern, etc.  Farther to the right there are four tabs that deal with Army Airship </t>
  </si>
  <si>
    <t>Interpreting Colored Type and Colored Cells</t>
  </si>
  <si>
    <t>Target Description</t>
  </si>
  <si>
    <t>Red Triangle in Upper Right Corner means a comment - run the cursor over it to read the comment.  Unfortunately, it may not be possible to read the entire comment in the first line unless you scroll to the top of the page.</t>
  </si>
  <si>
    <t>Light Green Background -- the information in this cell is a good estimate, approximate, or probably true.  The comments generally will explain why it's approximate; "wild-assed guesses" are not included in this database.</t>
  </si>
  <si>
    <t>In the weekly summaries, where the week is known but the exact date(s) are not, the date in the middle of that week is entered in a light green cell.</t>
  </si>
  <si>
    <t>For example, the filename "b.27.11.tif" refers to the 2nd volume, 27th issue, 11th page.   The column "NdL Rpt #" refers to the issue number.</t>
  </si>
  <si>
    <t>There are places in this database where sources other than the Nachrichtenblatt are used.  These are noted in the "Comments" cell.</t>
  </si>
  <si>
    <t>ONLY ABOUT HALF OF THE TABS INDICATING DIFFERENT FRONTS CAN BE SEEN AT ANY ONE TIME.  You'll need to click on little arrows in the lower left or an ellipsis (…) on the lower left or lower right to see the other tabs.</t>
  </si>
  <si>
    <t>Red Text -- raid or other information for which no bombs were dropped on any target. Used for aborted raids, strafing-only attacks, or for monthly summaries of interest.  Comments will explain this.</t>
  </si>
  <si>
    <r>
      <t xml:space="preserve">the </t>
    </r>
    <r>
      <rPr>
        <i/>
        <sz val="11"/>
        <color theme="1"/>
        <rFont val="Calibri"/>
        <family val="2"/>
        <scheme val="minor"/>
      </rPr>
      <t>Nachrichtenblatt der Luftstreitkräfte</t>
    </r>
    <r>
      <rPr>
        <sz val="11"/>
        <color theme="1"/>
        <rFont val="Calibri"/>
        <family val="2"/>
        <scheme val="minor"/>
      </rPr>
      <t>, the weekly German aviation intelligence report.  First, it only started publishing information from February 1917, so there is no information available prior to that date.</t>
    </r>
  </si>
  <si>
    <r>
      <t xml:space="preserve">Structure of the </t>
    </r>
    <r>
      <rPr>
        <b/>
        <i/>
        <sz val="11"/>
        <color theme="1"/>
        <rFont val="Calibri"/>
        <family val="2"/>
        <scheme val="minor"/>
      </rPr>
      <t>Nachrichtenblatt</t>
    </r>
  </si>
  <si>
    <r>
      <t xml:space="preserve">The </t>
    </r>
    <r>
      <rPr>
        <i/>
        <sz val="11"/>
        <color theme="1"/>
        <rFont val="Calibri"/>
        <family val="2"/>
        <scheme val="minor"/>
      </rPr>
      <t>Nachrichtenblatt der Luftstreitkräfte</t>
    </r>
    <r>
      <rPr>
        <sz val="11"/>
        <color theme="1"/>
        <rFont val="Calibri"/>
        <family val="2"/>
        <scheme val="minor"/>
      </rPr>
      <t xml:space="preserve"> is abbreviated NdL in this database.  There are two volumes, the first for issues published 1 MAR 1917 to 21 FEB 1918 and the second for issues published from </t>
    </r>
  </si>
  <si>
    <t>to some individuals and units by various high-level military officials (up to the Kaiser).  Longer, in-depth articles on other topics of interest follow these.</t>
  </si>
  <si>
    <t xml:space="preserve">If I had a reason to make a judgment, then the answer reads "Probably" or "Maybe", but obviously it's not conclusive.  If it's blank, there's no other info regarding the exact date.  Fortunately, the German army was well aware </t>
  </si>
  <si>
    <t xml:space="preserve">data by Front.  The first of these is an explanatory page like this one just for the Army Airship raids.  There is a single sheet labeled "Raids on KG3 Airfields".  These are ALLIED raids on KG3/BG3, the "Englandgeschwader" that </t>
  </si>
  <si>
    <t>raided England with Gotha bombers in 1917 and 1918.  Even though these are not German raids, this was a convenient place for me to keep track of these air attacks on an important German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</si>
</sst>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0.0%"/>
  </numFmts>
  <fonts count="28"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b/>
      <sz val="11"/>
      <color rgb="FFFF0000"/>
      <name val="Calibri"/>
      <family val="2"/>
      <scheme val="minor"/>
    </font>
    <font>
      <sz val="11"/>
      <color rgb="FFFF0000"/>
      <name val="Calibri"/>
      <family val="2"/>
      <scheme val="minor"/>
    </font>
    <font>
      <b/>
      <sz val="11"/>
      <color theme="9" tint="-0.249977111117893"/>
      <name val="Calibri"/>
      <family val="2"/>
      <scheme val="minor"/>
    </font>
    <font>
      <b/>
      <sz val="12"/>
      <color theme="1"/>
      <name val="Calibri"/>
      <family val="2"/>
      <scheme val="minor"/>
    </font>
    <font>
      <b/>
      <sz val="14"/>
      <color theme="1"/>
      <name val="Calibri"/>
      <family val="2"/>
      <scheme val="minor"/>
    </font>
    <font>
      <sz val="10"/>
      <name val="Calibri"/>
      <family val="2"/>
      <scheme val="minor"/>
    </font>
    <font>
      <u/>
      <sz val="11"/>
      <color rgb="FFFF0000"/>
      <name val="Calibri"/>
      <family val="2"/>
      <scheme val="minor"/>
    </font>
    <font>
      <i/>
      <sz val="11"/>
      <color rgb="FFFF0000"/>
      <name val="Calibri"/>
      <family val="2"/>
      <scheme val="minor"/>
    </font>
    <font>
      <i/>
      <sz val="11"/>
      <color theme="1"/>
      <name val="Calibri"/>
      <family val="2"/>
      <scheme val="minor"/>
    </font>
    <font>
      <i/>
      <sz val="11"/>
      <name val="Calibri"/>
      <family val="2"/>
      <scheme val="minor"/>
    </font>
    <font>
      <sz val="10"/>
      <color theme="1"/>
      <name val="Calibri"/>
      <family val="2"/>
      <scheme val="minor"/>
    </font>
    <font>
      <b/>
      <sz val="11"/>
      <name val="Calibri"/>
      <family val="2"/>
      <scheme val="minor"/>
    </font>
    <font>
      <sz val="11"/>
      <color rgb="FF0070C0"/>
      <name val="Calibri"/>
      <family val="2"/>
      <scheme val="minor"/>
    </font>
    <font>
      <b/>
      <sz val="11"/>
      <color rgb="FF0070C0"/>
      <name val="Calibri"/>
      <family val="2"/>
      <scheme val="minor"/>
    </font>
    <font>
      <sz val="10"/>
      <color rgb="FFFF0000"/>
      <name val="Calibri"/>
      <family val="2"/>
      <scheme val="minor"/>
    </font>
    <font>
      <i/>
      <sz val="11"/>
      <color rgb="FF0070C0"/>
      <name val="Calibri"/>
      <family val="2"/>
      <scheme val="minor"/>
    </font>
    <font>
      <sz val="11"/>
      <color theme="1"/>
      <name val="Calibri"/>
      <family val="2"/>
      <scheme val="minor"/>
    </font>
    <font>
      <b/>
      <sz val="10"/>
      <color theme="1"/>
      <name val="Calibri"/>
      <family val="2"/>
      <scheme val="minor"/>
    </font>
    <font>
      <sz val="10"/>
      <color rgb="FF0070C0"/>
      <name val="Calibri"/>
      <family val="2"/>
      <scheme val="minor"/>
    </font>
    <font>
      <u/>
      <sz val="11"/>
      <color theme="1"/>
      <name val="Calibri"/>
      <family val="2"/>
      <scheme val="minor"/>
    </font>
    <font>
      <sz val="9"/>
      <color indexed="81"/>
      <name val="Tahoma"/>
      <charset val="1"/>
    </font>
    <font>
      <b/>
      <sz val="9"/>
      <color indexed="81"/>
      <name val="Tahoma"/>
      <charset val="1"/>
    </font>
    <font>
      <b/>
      <i/>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7" tint="0.59999389629810485"/>
        <bgColor indexed="64"/>
      </patternFill>
    </fill>
  </fills>
  <borders count="3">
    <border>
      <left/>
      <right/>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s>
  <cellStyleXfs count="2">
    <xf numFmtId="0" fontId="0" fillId="0" borderId="0"/>
    <xf numFmtId="9" fontId="21" fillId="0" borderId="0" applyFont="0" applyFill="0" applyBorder="0" applyAlignment="0" applyProtection="0"/>
  </cellStyleXfs>
  <cellXfs count="96">
    <xf numFmtId="0" fontId="0" fillId="0" borderId="0" xfId="0"/>
    <xf numFmtId="0" fontId="1" fillId="0" borderId="0" xfId="0" applyFont="1" applyAlignment="1">
      <alignment wrapText="1"/>
    </xf>
    <xf numFmtId="14" fontId="0" fillId="0" borderId="0" xfId="0" applyNumberFormat="1"/>
    <xf numFmtId="20" fontId="0" fillId="0" borderId="0" xfId="0" applyNumberFormat="1"/>
    <xf numFmtId="0" fontId="0" fillId="0" borderId="0" xfId="0" applyAlignment="1">
      <alignment wrapText="1"/>
    </xf>
    <xf numFmtId="14" fontId="0" fillId="0" borderId="0" xfId="0" applyNumberFormat="1" applyAlignment="1">
      <alignment wrapText="1"/>
    </xf>
    <xf numFmtId="0" fontId="0" fillId="2" borderId="0" xfId="0" applyFill="1"/>
    <xf numFmtId="0" fontId="0" fillId="0" borderId="0" xfId="0" applyAlignment="1">
      <alignment horizontal="right"/>
    </xf>
    <xf numFmtId="0" fontId="4" fillId="0" borderId="0" xfId="0" applyFont="1"/>
    <xf numFmtId="14" fontId="1" fillId="0" borderId="0" xfId="0" applyNumberFormat="1" applyFont="1"/>
    <xf numFmtId="0" fontId="1" fillId="0" borderId="0" xfId="0" applyFont="1"/>
    <xf numFmtId="3" fontId="0" fillId="0" borderId="0" xfId="0" applyNumberFormat="1"/>
    <xf numFmtId="14" fontId="5" fillId="0" borderId="0" xfId="0" applyNumberFormat="1" applyFont="1"/>
    <xf numFmtId="0" fontId="5" fillId="0" borderId="0" xfId="0" applyFont="1"/>
    <xf numFmtId="14" fontId="0" fillId="3" borderId="0" xfId="0" applyNumberFormat="1" applyFill="1"/>
    <xf numFmtId="14" fontId="6" fillId="0" borderId="0" xfId="0" applyNumberFormat="1" applyFont="1"/>
    <xf numFmtId="0" fontId="6" fillId="0" borderId="0" xfId="0" applyFont="1"/>
    <xf numFmtId="0" fontId="0" fillId="3" borderId="0" xfId="0" applyFill="1"/>
    <xf numFmtId="14" fontId="0" fillId="4" borderId="0" xfId="0" applyNumberFormat="1" applyFill="1"/>
    <xf numFmtId="0" fontId="0" fillId="4" borderId="0" xfId="0" applyFill="1"/>
    <xf numFmtId="20" fontId="0" fillId="0" borderId="0" xfId="0" applyNumberFormat="1" applyAlignment="1">
      <alignment wrapText="1"/>
    </xf>
    <xf numFmtId="14" fontId="6" fillId="0" borderId="0" xfId="0" applyNumberFormat="1" applyFont="1" applyAlignment="1">
      <alignment wrapText="1"/>
    </xf>
    <xf numFmtId="0" fontId="6" fillId="0" borderId="0" xfId="0" applyFont="1" applyAlignment="1">
      <alignment wrapText="1"/>
    </xf>
    <xf numFmtId="0" fontId="4" fillId="0" borderId="0" xfId="0" applyFont="1" applyAlignment="1">
      <alignment wrapText="1"/>
    </xf>
    <xf numFmtId="14" fontId="0" fillId="5" borderId="0" xfId="0" applyNumberFormat="1" applyFill="1" applyAlignment="1">
      <alignment wrapText="1"/>
    </xf>
    <xf numFmtId="1" fontId="0" fillId="0" borderId="0" xfId="0" applyNumberFormat="1"/>
    <xf numFmtId="14" fontId="4" fillId="0" borderId="0" xfId="0" applyNumberFormat="1" applyFont="1"/>
    <xf numFmtId="14" fontId="7" fillId="0" borderId="0" xfId="0" applyNumberFormat="1" applyFont="1"/>
    <xf numFmtId="0" fontId="0" fillId="6" borderId="0" xfId="0" applyFill="1"/>
    <xf numFmtId="14" fontId="0" fillId="6" borderId="0" xfId="0" applyNumberFormat="1" applyFill="1"/>
    <xf numFmtId="0" fontId="9" fillId="0" borderId="1" xfId="0" applyFont="1" applyBorder="1" applyAlignment="1">
      <alignment wrapText="1"/>
    </xf>
    <xf numFmtId="0" fontId="1" fillId="0" borderId="1" xfId="0" applyFont="1" applyBorder="1" applyAlignment="1">
      <alignment wrapText="1"/>
    </xf>
    <xf numFmtId="0" fontId="8" fillId="0" borderId="1" xfId="0" applyFont="1" applyBorder="1"/>
    <xf numFmtId="0" fontId="8" fillId="0" borderId="1" xfId="0" applyFont="1" applyBorder="1" applyAlignment="1">
      <alignment wrapText="1"/>
    </xf>
    <xf numFmtId="20" fontId="8" fillId="0" borderId="1" xfId="0" applyNumberFormat="1" applyFont="1" applyBorder="1"/>
    <xf numFmtId="0" fontId="8" fillId="0" borderId="1" xfId="0" applyFont="1" applyBorder="1" applyAlignment="1">
      <alignment horizontal="center"/>
    </xf>
    <xf numFmtId="14" fontId="8" fillId="0" borderId="1" xfId="0" applyNumberFormat="1" applyFont="1" applyBorder="1" applyAlignment="1">
      <alignment horizontal="center"/>
    </xf>
    <xf numFmtId="0" fontId="8" fillId="2" borderId="1" xfId="0" applyFont="1" applyFill="1" applyBorder="1" applyAlignment="1">
      <alignment wrapText="1"/>
    </xf>
    <xf numFmtId="0" fontId="8" fillId="7" borderId="1" xfId="0" applyFont="1" applyFill="1" applyBorder="1" applyAlignment="1">
      <alignment wrapText="1"/>
    </xf>
    <xf numFmtId="0" fontId="8" fillId="8" borderId="1" xfId="0" applyFont="1" applyFill="1" applyBorder="1" applyAlignment="1">
      <alignment wrapText="1"/>
    </xf>
    <xf numFmtId="0" fontId="8" fillId="9" borderId="1" xfId="0" applyFont="1" applyFill="1" applyBorder="1" applyAlignment="1">
      <alignment wrapText="1"/>
    </xf>
    <xf numFmtId="14" fontId="6" fillId="3" borderId="0" xfId="0" applyNumberFormat="1" applyFont="1" applyFill="1"/>
    <xf numFmtId="0" fontId="0" fillId="10" borderId="0" xfId="0" applyFill="1"/>
    <xf numFmtId="164" fontId="6" fillId="0" borderId="0" xfId="0" applyNumberFormat="1" applyFont="1"/>
    <xf numFmtId="0" fontId="10" fillId="0" borderId="0" xfId="0" applyFont="1" applyAlignment="1">
      <alignment wrapText="1"/>
    </xf>
    <xf numFmtId="17" fontId="0" fillId="0" borderId="0" xfId="0" applyNumberFormat="1" applyAlignment="1">
      <alignment wrapText="1"/>
    </xf>
    <xf numFmtId="17" fontId="0" fillId="0" borderId="0" xfId="0" applyNumberFormat="1"/>
    <xf numFmtId="0" fontId="4" fillId="3" borderId="0" xfId="0" applyFont="1" applyFill="1"/>
    <xf numFmtId="0" fontId="5" fillId="0" borderId="0" xfId="0" applyFont="1" applyAlignment="1">
      <alignment wrapText="1"/>
    </xf>
    <xf numFmtId="14" fontId="4" fillId="0" borderId="0" xfId="0" applyNumberFormat="1" applyFont="1" applyAlignment="1">
      <alignment wrapText="1"/>
    </xf>
    <xf numFmtId="0" fontId="15" fillId="0" borderId="0" xfId="0" applyFont="1"/>
    <xf numFmtId="0" fontId="15" fillId="0" borderId="0" xfId="0" applyFont="1" applyAlignment="1">
      <alignment wrapText="1"/>
    </xf>
    <xf numFmtId="0" fontId="0" fillId="3" borderId="0" xfId="0" applyFill="1" applyAlignment="1">
      <alignment wrapText="1"/>
    </xf>
    <xf numFmtId="0" fontId="10" fillId="0" borderId="0" xfId="0" applyFont="1"/>
    <xf numFmtId="14" fontId="17" fillId="0" borderId="0" xfId="0" applyNumberFormat="1" applyFont="1" applyAlignment="1">
      <alignment wrapText="1"/>
    </xf>
    <xf numFmtId="0" fontId="17" fillId="0" borderId="0" xfId="0" applyFont="1"/>
    <xf numFmtId="0" fontId="17" fillId="0" borderId="0" xfId="0" applyFont="1" applyAlignment="1">
      <alignment wrapText="1"/>
    </xf>
    <xf numFmtId="0" fontId="18" fillId="0" borderId="0" xfId="0" applyFont="1" applyAlignment="1">
      <alignment wrapText="1"/>
    </xf>
    <xf numFmtId="0" fontId="17" fillId="0" borderId="0" xfId="0" applyFont="1" applyAlignment="1">
      <alignment horizontal="center" wrapText="1"/>
    </xf>
    <xf numFmtId="0" fontId="9" fillId="0" borderId="0" xfId="0" applyFont="1" applyAlignment="1">
      <alignment horizontal="center" wrapText="1"/>
    </xf>
    <xf numFmtId="0" fontId="19" fillId="0" borderId="0" xfId="0" applyFont="1" applyAlignment="1">
      <alignment wrapText="1"/>
    </xf>
    <xf numFmtId="14" fontId="6" fillId="0" borderId="0" xfId="0" applyNumberFormat="1" applyFont="1" applyAlignment="1">
      <alignment horizontal="center" wrapText="1"/>
    </xf>
    <xf numFmtId="20" fontId="6" fillId="0" borderId="0" xfId="0" applyNumberFormat="1" applyFont="1"/>
    <xf numFmtId="0" fontId="0" fillId="0" borderId="0" xfId="0" applyAlignment="1">
      <alignment horizontal="center"/>
    </xf>
    <xf numFmtId="165" fontId="0" fillId="0" borderId="0" xfId="1" applyNumberFormat="1" applyFont="1" applyAlignment="1">
      <alignment horizontal="center"/>
    </xf>
    <xf numFmtId="0" fontId="1" fillId="2" borderId="0" xfId="0" applyFont="1" applyFill="1"/>
    <xf numFmtId="0" fontId="1" fillId="2" borderId="0" xfId="0" applyFont="1" applyFill="1" applyAlignment="1">
      <alignment horizontal="center"/>
    </xf>
    <xf numFmtId="0" fontId="0" fillId="2" borderId="0" xfId="0" applyFill="1" applyAlignment="1">
      <alignment horizontal="center"/>
    </xf>
    <xf numFmtId="165" fontId="0" fillId="2" borderId="0" xfId="1" applyNumberFormat="1" applyFont="1" applyFill="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0" fillId="2" borderId="0" xfId="0" applyFill="1" applyAlignment="1">
      <alignment wrapText="1"/>
    </xf>
    <xf numFmtId="0" fontId="22" fillId="0" borderId="0" xfId="0" applyFont="1" applyAlignment="1">
      <alignment wrapText="1"/>
    </xf>
    <xf numFmtId="14" fontId="15" fillId="0" borderId="0" xfId="0" applyNumberFormat="1" applyFont="1"/>
    <xf numFmtId="14" fontId="10" fillId="0" borderId="0" xfId="0" applyNumberFormat="1" applyFont="1" applyAlignment="1">
      <alignment wrapText="1"/>
    </xf>
    <xf numFmtId="14" fontId="15" fillId="0" borderId="0" xfId="0" applyNumberFormat="1" applyFont="1" applyAlignment="1">
      <alignment wrapText="1"/>
    </xf>
    <xf numFmtId="14" fontId="19" fillId="0" borderId="0" xfId="0" applyNumberFormat="1" applyFont="1" applyAlignment="1">
      <alignment wrapText="1"/>
    </xf>
    <xf numFmtId="14" fontId="19" fillId="0" borderId="0" xfId="0" applyNumberFormat="1" applyFont="1"/>
    <xf numFmtId="14" fontId="23" fillId="0" borderId="0" xfId="0" applyNumberFormat="1" applyFont="1" applyAlignment="1">
      <alignment wrapText="1"/>
    </xf>
    <xf numFmtId="0" fontId="23" fillId="0" borderId="0" xfId="0" applyFont="1" applyAlignment="1">
      <alignment wrapText="1"/>
    </xf>
    <xf numFmtId="0" fontId="23" fillId="0" borderId="0" xfId="0" applyFont="1" applyAlignment="1">
      <alignment horizontal="center" wrapText="1"/>
    </xf>
    <xf numFmtId="0" fontId="22" fillId="0" borderId="0" xfId="0" applyFont="1"/>
    <xf numFmtId="14" fontId="4" fillId="3" borderId="0" xfId="0" applyNumberFormat="1" applyFont="1" applyFill="1" applyAlignment="1">
      <alignment wrapText="1"/>
    </xf>
    <xf numFmtId="14" fontId="17" fillId="0" borderId="0" xfId="0" applyNumberFormat="1" applyFont="1"/>
    <xf numFmtId="0" fontId="0" fillId="0" borderId="0" xfId="0" applyAlignment="1">
      <alignment horizontal="left"/>
    </xf>
    <xf numFmtId="9" fontId="0" fillId="0" borderId="0" xfId="1" applyFont="1" applyAlignment="1">
      <alignment horizontal="center"/>
    </xf>
    <xf numFmtId="9" fontId="0" fillId="2" borderId="0" xfId="1" applyFont="1" applyFill="1" applyAlignment="1">
      <alignment horizontal="center"/>
    </xf>
    <xf numFmtId="0" fontId="6" fillId="3" borderId="0" xfId="0" applyFont="1" applyFill="1"/>
    <xf numFmtId="49" fontId="0" fillId="10" borderId="0" xfId="0" applyNumberFormat="1" applyFill="1"/>
    <xf numFmtId="14" fontId="5" fillId="0" borderId="0" xfId="0" applyNumberFormat="1" applyFont="1" applyAlignment="1">
      <alignment wrapText="1"/>
    </xf>
    <xf numFmtId="14" fontId="18" fillId="0" borderId="0" xfId="0" applyNumberFormat="1" applyFont="1"/>
    <xf numFmtId="0" fontId="18" fillId="0" borderId="0" xfId="0" applyFont="1"/>
    <xf numFmtId="14" fontId="0" fillId="2" borderId="2" xfId="0" applyNumberFormat="1" applyFill="1" applyBorder="1" applyAlignment="1">
      <alignment wrapText="1"/>
    </xf>
    <xf numFmtId="0" fontId="0" fillId="2" borderId="2" xfId="0" applyFill="1" applyBorder="1" applyAlignment="1">
      <alignment wrapText="1"/>
    </xf>
    <xf numFmtId="14" fontId="4" fillId="3" borderId="0" xfId="0" applyNumberFormat="1" applyFont="1" applyFill="1"/>
    <xf numFmtId="0" fontId="13"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Prenom Nom" id="{56C65D97-9591-45A6-9409-315E5696ACA4}" userId="00d1b2f92a01400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4" dT="2024-05-23T16:08:52.75" personId="{56C65D97-9591-45A6-9409-315E5696ACA4}" id="{EAEC20C9-7477-450D-B355-DF317A4361F9}">
    <text>Red type means this is not a report of a separate raid; here it just adds details to an earlier raid.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RowHeight="14.4" x14ac:dyDescent="0.3"/>
  <cols>
    <col min="2" max="2" width="193.6640625" customWidth="1"/>
  </cols>
  <sheetData>
    <row r="1" spans="1:2" x14ac:dyDescent="0.3">
      <c r="A1" s="10" t="s">
        <v>3733</v>
      </c>
    </row>
    <row r="2" spans="1:2" x14ac:dyDescent="0.3">
      <c r="B2" t="s">
        <v>3740</v>
      </c>
    </row>
    <row r="3" spans="1:2" x14ac:dyDescent="0.3">
      <c r="B3" t="s">
        <v>3759</v>
      </c>
    </row>
    <row r="4" spans="1:2" x14ac:dyDescent="0.3">
      <c r="B4" t="s">
        <v>3734</v>
      </c>
    </row>
    <row r="5" spans="1:2" x14ac:dyDescent="0.3">
      <c r="B5" t="s">
        <v>3735</v>
      </c>
    </row>
    <row r="6" spans="1:2" x14ac:dyDescent="0.3">
      <c r="B6" t="s">
        <v>3736</v>
      </c>
    </row>
    <row r="8" spans="1:2" x14ac:dyDescent="0.3">
      <c r="A8" s="10" t="s">
        <v>3760</v>
      </c>
    </row>
    <row r="9" spans="1:2" x14ac:dyDescent="0.3">
      <c r="B9" t="s">
        <v>3761</v>
      </c>
    </row>
    <row r="10" spans="1:2" x14ac:dyDescent="0.3">
      <c r="B10" t="s">
        <v>3737</v>
      </c>
    </row>
    <row r="11" spans="1:2" x14ac:dyDescent="0.3">
      <c r="B11" t="s">
        <v>3738</v>
      </c>
    </row>
    <row r="12" spans="1:2" x14ac:dyDescent="0.3">
      <c r="B12" t="s">
        <v>3762</v>
      </c>
    </row>
    <row r="14" spans="1:2" x14ac:dyDescent="0.3">
      <c r="B14" t="s">
        <v>3741</v>
      </c>
    </row>
    <row r="15" spans="1:2" x14ac:dyDescent="0.3">
      <c r="B15" t="s">
        <v>3755</v>
      </c>
    </row>
    <row r="17" spans="1:2" x14ac:dyDescent="0.3">
      <c r="B17" t="s">
        <v>3756</v>
      </c>
    </row>
    <row r="19" spans="1:2" x14ac:dyDescent="0.3">
      <c r="A19" s="10" t="s">
        <v>3748</v>
      </c>
    </row>
    <row r="20" spans="1:2" x14ac:dyDescent="0.3">
      <c r="B20" t="s">
        <v>3749</v>
      </c>
    </row>
    <row r="21" spans="1:2" x14ac:dyDescent="0.3">
      <c r="B21" t="s">
        <v>3764</v>
      </c>
    </row>
    <row r="22" spans="1:2" x14ac:dyDescent="0.3">
      <c r="B22" t="s">
        <v>3765</v>
      </c>
    </row>
    <row r="24" spans="1:2" x14ac:dyDescent="0.3">
      <c r="B24" t="s">
        <v>3757</v>
      </c>
    </row>
    <row r="26" spans="1:2" x14ac:dyDescent="0.3">
      <c r="A26" s="10" t="s">
        <v>3750</v>
      </c>
    </row>
    <row r="27" spans="1:2" x14ac:dyDescent="0.3">
      <c r="B27" t="s">
        <v>3752</v>
      </c>
    </row>
    <row r="28" spans="1:2" x14ac:dyDescent="0.3">
      <c r="B28" s="17" t="s">
        <v>3753</v>
      </c>
    </row>
    <row r="29" spans="1:2" x14ac:dyDescent="0.3">
      <c r="B29" s="17" t="s">
        <v>3754</v>
      </c>
    </row>
    <row r="30" spans="1:2" x14ac:dyDescent="0.3">
      <c r="B30" s="16" t="s">
        <v>3758</v>
      </c>
    </row>
    <row r="32" spans="1:2" x14ac:dyDescent="0.3">
      <c r="A32" s="10" t="s">
        <v>3739</v>
      </c>
    </row>
    <row r="33" spans="2:2" x14ac:dyDescent="0.3">
      <c r="B33" t="s">
        <v>3744</v>
      </c>
    </row>
    <row r="34" spans="2:2" x14ac:dyDescent="0.3">
      <c r="B34" t="s">
        <v>3742</v>
      </c>
    </row>
    <row r="35" spans="2:2" x14ac:dyDescent="0.3">
      <c r="B35" t="s">
        <v>3745</v>
      </c>
    </row>
    <row r="36" spans="2:2" x14ac:dyDescent="0.3">
      <c r="B36" t="s">
        <v>3747</v>
      </c>
    </row>
    <row r="37" spans="2:2" x14ac:dyDescent="0.3">
      <c r="B37" t="s">
        <v>3763</v>
      </c>
    </row>
    <row r="38" spans="2:2" x14ac:dyDescent="0.3">
      <c r="B38" t="s">
        <v>3746</v>
      </c>
    </row>
    <row r="39" spans="2:2" x14ac:dyDescent="0.3">
      <c r="B39" s="95" t="s">
        <v>3743</v>
      </c>
    </row>
  </sheetData>
  <pageMargins left="0.7" right="0.7" top="0.75" bottom="0.75" header="0.3" footer="0.3"/>
  <pageSetup orientation="portrait" horizontalDpi="4294967293" verticalDpi="4294967293"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94"/>
  <sheetViews>
    <sheetView workbookViewId="0">
      <pane ySplit="1" topLeftCell="A2" activePane="bottomLeft" state="frozen"/>
      <selection pane="bottomLeft" activeCell="F126" sqref="F126"/>
    </sheetView>
  </sheetViews>
  <sheetFormatPr defaultRowHeight="14.4" x14ac:dyDescent="0.3"/>
  <cols>
    <col min="1" max="1" width="10.6640625" customWidth="1"/>
    <col min="2" max="2" width="7.109375" customWidth="1"/>
    <col min="3" max="3" width="5.44140625" customWidth="1"/>
    <col min="4" max="4" width="7.109375" customWidth="1"/>
    <col min="5" max="5" width="24.33203125" customWidth="1"/>
    <col min="6" max="6" width="23.5546875" customWidth="1"/>
    <col min="7" max="7" width="6.44140625" customWidth="1"/>
    <col min="8" max="8" width="7.109375" customWidth="1"/>
    <col min="9" max="9" width="6.88671875" customWidth="1"/>
    <col min="10" max="10" width="8.5546875" customWidth="1"/>
    <col min="11" max="11" width="7.88671875" customWidth="1"/>
    <col min="13" max="13" width="15.6640625" customWidth="1"/>
    <col min="14" max="14" width="11.33203125" customWidth="1"/>
    <col min="15" max="15" width="76.44140625" customWidth="1"/>
  </cols>
  <sheetData>
    <row r="1" spans="1:16" s="1" customFormat="1" ht="46.5" customHeight="1" x14ac:dyDescent="0.3">
      <c r="A1" s="1" t="s">
        <v>0</v>
      </c>
      <c r="B1" s="1" t="s">
        <v>1</v>
      </c>
      <c r="C1" s="1" t="s">
        <v>2906</v>
      </c>
      <c r="D1" s="1" t="s">
        <v>2908</v>
      </c>
      <c r="E1" s="1" t="s">
        <v>2905</v>
      </c>
      <c r="F1" s="1" t="s">
        <v>4</v>
      </c>
      <c r="G1" s="1" t="s">
        <v>5</v>
      </c>
      <c r="H1" s="1" t="s">
        <v>9</v>
      </c>
      <c r="I1" s="1" t="s">
        <v>10</v>
      </c>
      <c r="J1" s="1" t="s">
        <v>11</v>
      </c>
      <c r="K1" s="1" t="s">
        <v>1252</v>
      </c>
      <c r="L1" s="1" t="s">
        <v>3292</v>
      </c>
      <c r="M1" s="1" t="s">
        <v>7</v>
      </c>
      <c r="N1" s="1" t="s">
        <v>2907</v>
      </c>
      <c r="O1" s="10" t="s">
        <v>8</v>
      </c>
      <c r="P1" s="1" t="s">
        <v>3304</v>
      </c>
    </row>
    <row r="2" spans="1:16" ht="86.4" x14ac:dyDescent="0.3">
      <c r="A2" s="2">
        <v>5332</v>
      </c>
      <c r="B2" s="3">
        <v>0.11458333333333333</v>
      </c>
      <c r="C2">
        <v>347</v>
      </c>
      <c r="D2" t="s">
        <v>2909</v>
      </c>
      <c r="E2" t="s">
        <v>2910</v>
      </c>
      <c r="F2" t="s">
        <v>2911</v>
      </c>
      <c r="G2" t="s">
        <v>24</v>
      </c>
      <c r="H2">
        <v>200</v>
      </c>
      <c r="I2">
        <v>8</v>
      </c>
      <c r="K2">
        <v>1</v>
      </c>
      <c r="L2" t="s">
        <v>3331</v>
      </c>
      <c r="M2" t="s">
        <v>417</v>
      </c>
      <c r="N2" t="s">
        <v>2936</v>
      </c>
      <c r="O2" s="4" t="s">
        <v>3334</v>
      </c>
      <c r="P2">
        <v>1</v>
      </c>
    </row>
    <row r="3" spans="1:16" ht="86.4" x14ac:dyDescent="0.3">
      <c r="A3" s="15">
        <v>5335</v>
      </c>
      <c r="B3" s="62" t="s">
        <v>16</v>
      </c>
      <c r="C3" s="16"/>
      <c r="D3" s="16" t="s">
        <v>2921</v>
      </c>
      <c r="E3" s="22" t="s">
        <v>3305</v>
      </c>
      <c r="F3" s="16"/>
      <c r="G3" s="16"/>
      <c r="H3" s="16">
        <v>0</v>
      </c>
      <c r="I3" s="16"/>
      <c r="J3" s="16"/>
      <c r="K3" s="16"/>
      <c r="L3" s="22" t="s">
        <v>3333</v>
      </c>
      <c r="M3" s="16"/>
      <c r="N3" s="16" t="s">
        <v>2924</v>
      </c>
      <c r="O3" s="22" t="s">
        <v>3318</v>
      </c>
      <c r="P3">
        <v>2</v>
      </c>
    </row>
    <row r="4" spans="1:16" ht="57.6" x14ac:dyDescent="0.3">
      <c r="A4" s="15">
        <v>5346</v>
      </c>
      <c r="B4" s="62">
        <v>0.97916666666666663</v>
      </c>
      <c r="C4" s="16"/>
      <c r="D4" s="16" t="s">
        <v>2921</v>
      </c>
      <c r="E4" s="22" t="s">
        <v>3306</v>
      </c>
      <c r="F4" s="16"/>
      <c r="G4" s="16"/>
      <c r="H4" s="16">
        <v>0</v>
      </c>
      <c r="I4" s="16"/>
      <c r="J4" s="16"/>
      <c r="K4" s="16"/>
      <c r="L4" s="16" t="s">
        <v>20</v>
      </c>
      <c r="M4" s="16" t="s">
        <v>20</v>
      </c>
      <c r="N4" s="16" t="s">
        <v>2924</v>
      </c>
      <c r="O4" s="22" t="s">
        <v>3307</v>
      </c>
    </row>
    <row r="5" spans="1:16" ht="72" x14ac:dyDescent="0.3">
      <c r="A5" s="2">
        <v>5347</v>
      </c>
      <c r="B5" t="s">
        <v>51</v>
      </c>
      <c r="C5">
        <v>347</v>
      </c>
      <c r="D5" t="s">
        <v>2912</v>
      </c>
      <c r="F5" t="s">
        <v>2913</v>
      </c>
      <c r="G5" t="s">
        <v>24</v>
      </c>
      <c r="H5">
        <v>500</v>
      </c>
      <c r="K5">
        <v>1</v>
      </c>
      <c r="L5" t="s">
        <v>3331</v>
      </c>
      <c r="M5" t="s">
        <v>15</v>
      </c>
      <c r="O5" s="4" t="s">
        <v>3353</v>
      </c>
      <c r="P5">
        <v>3</v>
      </c>
    </row>
    <row r="6" spans="1:16" ht="43.2" x14ac:dyDescent="0.3">
      <c r="A6" s="2">
        <v>5347</v>
      </c>
      <c r="B6" t="s">
        <v>51</v>
      </c>
      <c r="C6">
        <v>347</v>
      </c>
      <c r="D6" t="s">
        <v>2914</v>
      </c>
      <c r="E6" s="4" t="s">
        <v>2932</v>
      </c>
      <c r="F6" t="s">
        <v>2915</v>
      </c>
      <c r="G6" t="s">
        <v>24</v>
      </c>
      <c r="H6">
        <v>160</v>
      </c>
      <c r="K6">
        <v>1</v>
      </c>
      <c r="L6" t="s">
        <v>3331</v>
      </c>
      <c r="M6" t="s">
        <v>15</v>
      </c>
      <c r="N6" t="s">
        <v>2927</v>
      </c>
      <c r="O6" s="4" t="s">
        <v>2931</v>
      </c>
      <c r="P6">
        <v>4</v>
      </c>
    </row>
    <row r="7" spans="1:16" ht="115.2" x14ac:dyDescent="0.3">
      <c r="A7" s="2">
        <v>5350</v>
      </c>
      <c r="B7" s="3" t="s">
        <v>16</v>
      </c>
      <c r="D7" t="s">
        <v>2921</v>
      </c>
      <c r="E7" s="4" t="s">
        <v>2916</v>
      </c>
      <c r="F7" t="s">
        <v>2929</v>
      </c>
      <c r="G7" t="s">
        <v>2925</v>
      </c>
      <c r="H7">
        <v>1000</v>
      </c>
      <c r="I7">
        <v>10</v>
      </c>
      <c r="J7" t="s">
        <v>3308</v>
      </c>
      <c r="K7">
        <v>1</v>
      </c>
      <c r="L7" t="s">
        <v>20</v>
      </c>
      <c r="M7" t="s">
        <v>20</v>
      </c>
      <c r="N7" s="8" t="s">
        <v>2924</v>
      </c>
      <c r="O7" s="4" t="s">
        <v>3655</v>
      </c>
      <c r="P7">
        <v>6</v>
      </c>
    </row>
    <row r="8" spans="1:16" ht="28.8" x14ac:dyDescent="0.3">
      <c r="A8" s="2">
        <v>5358</v>
      </c>
      <c r="B8" t="s">
        <v>16</v>
      </c>
      <c r="D8" s="4" t="s">
        <v>2928</v>
      </c>
      <c r="E8" s="4" t="s">
        <v>2916</v>
      </c>
      <c r="F8" t="s">
        <v>2929</v>
      </c>
      <c r="G8" t="s">
        <v>24</v>
      </c>
      <c r="H8">
        <f>2000/2.2</f>
        <v>909.09090909090901</v>
      </c>
      <c r="K8">
        <v>1</v>
      </c>
      <c r="L8" t="s">
        <v>20</v>
      </c>
      <c r="M8" t="s">
        <v>20</v>
      </c>
      <c r="N8" t="s">
        <v>2936</v>
      </c>
      <c r="O8" s="4" t="s">
        <v>2930</v>
      </c>
      <c r="P8">
        <v>7</v>
      </c>
    </row>
    <row r="9" spans="1:16" ht="43.2" x14ac:dyDescent="0.3">
      <c r="A9" s="15">
        <v>5358</v>
      </c>
      <c r="B9" s="16" t="s">
        <v>16</v>
      </c>
      <c r="C9" s="16"/>
      <c r="D9" s="22" t="s">
        <v>2921</v>
      </c>
      <c r="E9" s="22" t="s">
        <v>3309</v>
      </c>
      <c r="F9" s="16"/>
      <c r="G9" s="16"/>
      <c r="H9" s="16">
        <v>0</v>
      </c>
      <c r="I9" s="16"/>
      <c r="J9" s="16"/>
      <c r="K9" s="16"/>
      <c r="L9" s="16" t="s">
        <v>20</v>
      </c>
      <c r="M9" s="16" t="s">
        <v>20</v>
      </c>
      <c r="N9" s="16" t="s">
        <v>2924</v>
      </c>
      <c r="O9" s="22" t="s">
        <v>3310</v>
      </c>
    </row>
    <row r="10" spans="1:16" ht="28.8" x14ac:dyDescent="0.3">
      <c r="A10" s="15">
        <v>5379</v>
      </c>
      <c r="B10" s="16" t="s">
        <v>16</v>
      </c>
      <c r="C10" s="16"/>
      <c r="D10" s="22" t="s">
        <v>2928</v>
      </c>
      <c r="E10" s="22" t="s">
        <v>3305</v>
      </c>
      <c r="F10" s="16"/>
      <c r="G10" s="16"/>
      <c r="H10" s="16">
        <v>0</v>
      </c>
      <c r="I10" s="16"/>
      <c r="J10" s="16"/>
      <c r="K10" s="16"/>
      <c r="L10" s="16"/>
      <c r="M10" s="16"/>
      <c r="N10" s="16" t="s">
        <v>2936</v>
      </c>
      <c r="O10" s="22" t="s">
        <v>3313</v>
      </c>
    </row>
    <row r="11" spans="1:16" ht="43.2" x14ac:dyDescent="0.3">
      <c r="A11" s="5">
        <v>5381</v>
      </c>
      <c r="B11" t="s">
        <v>16</v>
      </c>
      <c r="C11">
        <v>348</v>
      </c>
      <c r="D11" s="4" t="s">
        <v>2921</v>
      </c>
      <c r="E11" t="s">
        <v>2920</v>
      </c>
      <c r="F11" t="s">
        <v>2937</v>
      </c>
      <c r="G11" t="s">
        <v>14</v>
      </c>
      <c r="H11">
        <v>1100</v>
      </c>
      <c r="K11">
        <v>1</v>
      </c>
      <c r="L11" t="s">
        <v>20</v>
      </c>
      <c r="M11" t="s">
        <v>20</v>
      </c>
      <c r="N11" s="8" t="s">
        <v>2924</v>
      </c>
      <c r="O11" s="4" t="s">
        <v>3314</v>
      </c>
      <c r="P11">
        <v>8</v>
      </c>
    </row>
    <row r="12" spans="1:16" ht="57.6" x14ac:dyDescent="0.3">
      <c r="A12" s="49">
        <v>5383</v>
      </c>
      <c r="B12" s="8" t="s">
        <v>16</v>
      </c>
      <c r="C12" s="8"/>
      <c r="D12" s="4" t="s">
        <v>3311</v>
      </c>
      <c r="E12" s="23" t="s">
        <v>3388</v>
      </c>
      <c r="F12" s="8" t="s">
        <v>307</v>
      </c>
      <c r="G12" s="8" t="s">
        <v>81</v>
      </c>
      <c r="H12" s="8"/>
      <c r="I12" s="8"/>
      <c r="J12" s="8"/>
      <c r="K12" s="8" t="s">
        <v>3312</v>
      </c>
      <c r="L12" s="8" t="s">
        <v>20</v>
      </c>
      <c r="M12" s="8" t="s">
        <v>20</v>
      </c>
      <c r="N12" s="44" t="s">
        <v>2935</v>
      </c>
      <c r="O12" s="23" t="s">
        <v>3389</v>
      </c>
      <c r="P12">
        <v>9</v>
      </c>
    </row>
    <row r="13" spans="1:16" ht="57.6" x14ac:dyDescent="0.3">
      <c r="A13" s="5" t="s">
        <v>2918</v>
      </c>
      <c r="C13">
        <v>348</v>
      </c>
      <c r="D13" s="4" t="s">
        <v>2919</v>
      </c>
      <c r="E13" t="s">
        <v>2916</v>
      </c>
      <c r="G13" t="s">
        <v>2925</v>
      </c>
      <c r="H13">
        <v>3750</v>
      </c>
      <c r="K13">
        <v>3</v>
      </c>
      <c r="L13" t="s">
        <v>20</v>
      </c>
      <c r="N13" t="s">
        <v>2917</v>
      </c>
      <c r="O13" s="4" t="s">
        <v>2938</v>
      </c>
      <c r="P13">
        <v>10</v>
      </c>
    </row>
    <row r="14" spans="1:16" ht="57.6" x14ac:dyDescent="0.3">
      <c r="A14" s="2">
        <v>5388</v>
      </c>
      <c r="B14" t="s">
        <v>16</v>
      </c>
      <c r="D14" s="4" t="s">
        <v>2934</v>
      </c>
      <c r="E14" s="4" t="s">
        <v>2916</v>
      </c>
      <c r="F14" t="s">
        <v>2933</v>
      </c>
      <c r="G14" t="s">
        <v>24</v>
      </c>
      <c r="K14">
        <v>2</v>
      </c>
      <c r="L14" t="s">
        <v>20</v>
      </c>
      <c r="M14" t="s">
        <v>20</v>
      </c>
      <c r="N14" s="44" t="s">
        <v>3316</v>
      </c>
      <c r="O14" s="4" t="s">
        <v>3315</v>
      </c>
      <c r="P14">
        <v>11</v>
      </c>
    </row>
    <row r="15" spans="1:16" x14ac:dyDescent="0.3">
      <c r="A15" s="15">
        <v>5470</v>
      </c>
      <c r="B15" s="16" t="s">
        <v>16</v>
      </c>
      <c r="C15" s="16">
        <v>349</v>
      </c>
      <c r="D15" s="16" t="s">
        <v>2950</v>
      </c>
      <c r="E15" s="16" t="s">
        <v>2946</v>
      </c>
      <c r="H15" s="16">
        <v>0</v>
      </c>
      <c r="L15" s="16" t="s">
        <v>20</v>
      </c>
      <c r="N15" s="16" t="s">
        <v>2927</v>
      </c>
      <c r="O15" s="22" t="s">
        <v>3317</v>
      </c>
    </row>
    <row r="16" spans="1:16" ht="28.8" x14ac:dyDescent="0.3">
      <c r="A16" s="15">
        <v>5474</v>
      </c>
      <c r="B16" s="16" t="s">
        <v>16</v>
      </c>
      <c r="C16" s="16">
        <v>349</v>
      </c>
      <c r="D16" s="16" t="s">
        <v>2922</v>
      </c>
      <c r="E16" s="16" t="s">
        <v>2923</v>
      </c>
      <c r="F16" s="16"/>
      <c r="G16" s="16"/>
      <c r="H16" s="16">
        <v>0</v>
      </c>
      <c r="I16" s="16"/>
      <c r="J16" s="16"/>
      <c r="K16" s="16">
        <v>0</v>
      </c>
      <c r="L16" s="22" t="s">
        <v>3335</v>
      </c>
      <c r="M16" s="16"/>
      <c r="N16" s="16" t="s">
        <v>2924</v>
      </c>
      <c r="O16" s="22" t="s">
        <v>3294</v>
      </c>
      <c r="P16">
        <v>12</v>
      </c>
    </row>
    <row r="17" spans="1:16" ht="28.8" x14ac:dyDescent="0.3">
      <c r="A17" s="2">
        <v>5474</v>
      </c>
      <c r="B17" t="s">
        <v>16</v>
      </c>
      <c r="C17">
        <v>349</v>
      </c>
      <c r="D17" t="s">
        <v>2950</v>
      </c>
      <c r="E17" t="s">
        <v>1444</v>
      </c>
      <c r="F17" t="s">
        <v>181</v>
      </c>
      <c r="G17" t="s">
        <v>2926</v>
      </c>
      <c r="H17">
        <v>840</v>
      </c>
      <c r="K17">
        <v>1</v>
      </c>
      <c r="L17" t="s">
        <v>20</v>
      </c>
      <c r="N17" t="s">
        <v>2927</v>
      </c>
      <c r="O17" s="4" t="s">
        <v>3392</v>
      </c>
      <c r="P17">
        <v>13</v>
      </c>
    </row>
    <row r="18" spans="1:16" x14ac:dyDescent="0.3">
      <c r="A18" s="2">
        <v>5531</v>
      </c>
      <c r="B18" t="s">
        <v>16</v>
      </c>
      <c r="C18">
        <v>350</v>
      </c>
      <c r="D18" t="s">
        <v>2922</v>
      </c>
      <c r="E18" t="s">
        <v>568</v>
      </c>
      <c r="F18" t="s">
        <v>640</v>
      </c>
      <c r="G18" t="s">
        <v>476</v>
      </c>
      <c r="H18">
        <v>900</v>
      </c>
      <c r="K18">
        <v>1</v>
      </c>
      <c r="L18" t="s">
        <v>20</v>
      </c>
      <c r="M18" t="s">
        <v>15</v>
      </c>
      <c r="N18" s="8" t="s">
        <v>2924</v>
      </c>
      <c r="O18" s="4"/>
      <c r="P18">
        <v>14</v>
      </c>
    </row>
    <row r="19" spans="1:16" ht="28.8" x14ac:dyDescent="0.3">
      <c r="A19" s="2">
        <v>5531</v>
      </c>
      <c r="B19" t="s">
        <v>16</v>
      </c>
      <c r="C19">
        <v>350</v>
      </c>
      <c r="D19" t="s">
        <v>2939</v>
      </c>
      <c r="E19" t="s">
        <v>2940</v>
      </c>
      <c r="F19" t="s">
        <v>2941</v>
      </c>
      <c r="G19" t="s">
        <v>476</v>
      </c>
      <c r="H19" s="7" t="s">
        <v>2942</v>
      </c>
      <c r="L19" t="s">
        <v>20</v>
      </c>
      <c r="M19" t="s">
        <v>15</v>
      </c>
      <c r="O19" s="4" t="s">
        <v>2943</v>
      </c>
      <c r="P19">
        <v>15</v>
      </c>
    </row>
    <row r="20" spans="1:16" x14ac:dyDescent="0.3">
      <c r="A20" s="15">
        <v>5531</v>
      </c>
      <c r="B20" s="16" t="s">
        <v>16</v>
      </c>
      <c r="C20" s="16">
        <v>350</v>
      </c>
      <c r="D20" s="16" t="s">
        <v>2950</v>
      </c>
      <c r="E20" s="16" t="s">
        <v>2946</v>
      </c>
      <c r="F20" s="16"/>
      <c r="G20" s="16"/>
      <c r="H20" s="16">
        <v>0</v>
      </c>
      <c r="I20" s="16"/>
      <c r="J20" s="16"/>
      <c r="K20" s="16"/>
      <c r="L20" s="16" t="s">
        <v>20</v>
      </c>
      <c r="M20" s="16" t="s">
        <v>15</v>
      </c>
      <c r="N20" s="16"/>
      <c r="O20" s="22" t="s">
        <v>2947</v>
      </c>
      <c r="P20">
        <v>16</v>
      </c>
    </row>
    <row r="21" spans="1:16" ht="28.8" x14ac:dyDescent="0.3">
      <c r="A21" s="15">
        <v>5555</v>
      </c>
      <c r="B21" s="16" t="s">
        <v>16</v>
      </c>
      <c r="C21" s="16">
        <v>350</v>
      </c>
      <c r="D21" s="16" t="s">
        <v>2939</v>
      </c>
      <c r="E21" s="16" t="s">
        <v>2946</v>
      </c>
      <c r="F21" s="16"/>
      <c r="G21" s="16"/>
      <c r="H21" s="16">
        <v>0</v>
      </c>
      <c r="I21" s="16"/>
      <c r="J21" s="16"/>
      <c r="K21" s="16">
        <v>0</v>
      </c>
      <c r="L21" s="16" t="s">
        <v>20</v>
      </c>
      <c r="M21" s="16" t="s">
        <v>15</v>
      </c>
      <c r="N21" s="16" t="s">
        <v>812</v>
      </c>
      <c r="O21" s="22" t="s">
        <v>2948</v>
      </c>
      <c r="P21">
        <v>17</v>
      </c>
    </row>
    <row r="22" spans="1:16" x14ac:dyDescent="0.3">
      <c r="A22" s="15">
        <v>5555</v>
      </c>
      <c r="B22" s="16" t="s">
        <v>16</v>
      </c>
      <c r="C22" s="16"/>
      <c r="D22" s="16" t="s">
        <v>2922</v>
      </c>
      <c r="E22" s="16" t="s">
        <v>2946</v>
      </c>
      <c r="F22" s="16"/>
      <c r="G22" s="16"/>
      <c r="H22" s="16">
        <v>0</v>
      </c>
      <c r="I22" s="16"/>
      <c r="J22" s="16"/>
      <c r="K22" s="16">
        <v>0</v>
      </c>
      <c r="L22" s="16" t="s">
        <v>20</v>
      </c>
      <c r="M22" s="16" t="s">
        <v>15</v>
      </c>
      <c r="N22" s="16" t="s">
        <v>2924</v>
      </c>
      <c r="O22" s="22" t="s">
        <v>3293</v>
      </c>
      <c r="P22">
        <v>18</v>
      </c>
    </row>
    <row r="23" spans="1:16" ht="86.4" x14ac:dyDescent="0.3">
      <c r="A23" s="2">
        <v>5555</v>
      </c>
      <c r="B23" t="s">
        <v>16</v>
      </c>
      <c r="C23">
        <v>350</v>
      </c>
      <c r="D23" t="s">
        <v>2944</v>
      </c>
      <c r="E23" t="s">
        <v>568</v>
      </c>
      <c r="F23" t="s">
        <v>2911</v>
      </c>
      <c r="G23" t="s">
        <v>24</v>
      </c>
      <c r="H23">
        <v>3000</v>
      </c>
      <c r="K23">
        <v>1</v>
      </c>
      <c r="L23" s="23" t="s">
        <v>3336</v>
      </c>
      <c r="M23" t="s">
        <v>38</v>
      </c>
      <c r="N23" t="s">
        <v>2945</v>
      </c>
      <c r="O23" s="4" t="s">
        <v>2955</v>
      </c>
      <c r="P23">
        <v>19</v>
      </c>
    </row>
    <row r="24" spans="1:16" ht="43.2" x14ac:dyDescent="0.3">
      <c r="A24" s="15">
        <v>5558</v>
      </c>
      <c r="B24" s="16" t="s">
        <v>16</v>
      </c>
      <c r="C24" s="16">
        <v>351</v>
      </c>
      <c r="D24" s="16" t="s">
        <v>2950</v>
      </c>
      <c r="E24" s="16" t="s">
        <v>1978</v>
      </c>
      <c r="F24" s="16" t="s">
        <v>2949</v>
      </c>
      <c r="G24" s="16" t="s">
        <v>24</v>
      </c>
      <c r="H24" s="16">
        <v>900</v>
      </c>
      <c r="I24" s="16"/>
      <c r="J24" s="16"/>
      <c r="K24" s="16">
        <v>1</v>
      </c>
      <c r="L24" s="22" t="s">
        <v>3333</v>
      </c>
      <c r="M24" s="16" t="s">
        <v>20</v>
      </c>
      <c r="N24" s="16" t="s">
        <v>2927</v>
      </c>
      <c r="O24" s="22" t="s">
        <v>3283</v>
      </c>
      <c r="P24">
        <v>20</v>
      </c>
    </row>
    <row r="25" spans="1:16" ht="86.4" x14ac:dyDescent="0.3">
      <c r="A25" s="2">
        <v>5559</v>
      </c>
      <c r="B25" s="3">
        <v>8.3333333333333329E-2</v>
      </c>
      <c r="C25">
        <v>351</v>
      </c>
      <c r="D25" s="4" t="s">
        <v>2922</v>
      </c>
      <c r="E25" t="s">
        <v>866</v>
      </c>
      <c r="F25" t="s">
        <v>451</v>
      </c>
      <c r="G25" t="s">
        <v>2926</v>
      </c>
      <c r="H25" s="17">
        <v>900</v>
      </c>
      <c r="K25">
        <v>1</v>
      </c>
      <c r="L25" t="s">
        <v>3331</v>
      </c>
      <c r="M25" t="s">
        <v>417</v>
      </c>
      <c r="N25" s="4" t="s">
        <v>3295</v>
      </c>
      <c r="O25" s="4" t="s">
        <v>3296</v>
      </c>
      <c r="P25">
        <v>21</v>
      </c>
    </row>
    <row r="26" spans="1:16" ht="86.4" x14ac:dyDescent="0.3">
      <c r="A26" s="2">
        <v>5559</v>
      </c>
      <c r="B26" s="3">
        <v>8.3333333333333329E-2</v>
      </c>
      <c r="C26">
        <v>351</v>
      </c>
      <c r="D26" s="4" t="s">
        <v>2939</v>
      </c>
      <c r="E26" t="s">
        <v>866</v>
      </c>
      <c r="F26" t="s">
        <v>451</v>
      </c>
      <c r="G26" t="s">
        <v>2926</v>
      </c>
      <c r="H26" s="17">
        <v>900</v>
      </c>
      <c r="K26">
        <v>1</v>
      </c>
      <c r="L26" t="s">
        <v>20</v>
      </c>
      <c r="M26" t="s">
        <v>417</v>
      </c>
      <c r="N26" s="4" t="s">
        <v>812</v>
      </c>
      <c r="O26" s="4" t="s">
        <v>3297</v>
      </c>
      <c r="P26">
        <v>22</v>
      </c>
    </row>
    <row r="27" spans="1:16" x14ac:dyDescent="0.3">
      <c r="A27" s="2">
        <v>5581</v>
      </c>
      <c r="B27" s="3"/>
      <c r="C27">
        <v>352</v>
      </c>
      <c r="D27" t="s">
        <v>2950</v>
      </c>
      <c r="E27" t="s">
        <v>1444</v>
      </c>
      <c r="F27" t="s">
        <v>181</v>
      </c>
      <c r="G27" t="s">
        <v>2926</v>
      </c>
      <c r="H27">
        <v>800</v>
      </c>
      <c r="K27">
        <v>1</v>
      </c>
      <c r="L27" s="8" t="s">
        <v>20</v>
      </c>
      <c r="N27" t="s">
        <v>2927</v>
      </c>
      <c r="O27" s="4" t="s">
        <v>2951</v>
      </c>
      <c r="P27">
        <v>23</v>
      </c>
    </row>
    <row r="28" spans="1:16" ht="86.4" x14ac:dyDescent="0.3">
      <c r="A28" s="2">
        <v>5582</v>
      </c>
      <c r="C28">
        <v>352</v>
      </c>
      <c r="D28" t="s">
        <v>2939</v>
      </c>
      <c r="E28" t="s">
        <v>2952</v>
      </c>
      <c r="G28" t="s">
        <v>24</v>
      </c>
      <c r="H28">
        <v>1600</v>
      </c>
      <c r="K28">
        <v>1</v>
      </c>
      <c r="L28" t="s">
        <v>3331</v>
      </c>
      <c r="M28" t="s">
        <v>20</v>
      </c>
      <c r="N28" t="s">
        <v>812</v>
      </c>
      <c r="O28" s="4" t="s">
        <v>3397</v>
      </c>
      <c r="P28">
        <v>24</v>
      </c>
    </row>
    <row r="29" spans="1:16" ht="72" x14ac:dyDescent="0.3">
      <c r="A29" s="45" t="s">
        <v>2954</v>
      </c>
      <c r="C29">
        <v>352</v>
      </c>
      <c r="D29" t="s">
        <v>2944</v>
      </c>
      <c r="E29" s="4" t="s">
        <v>2957</v>
      </c>
      <c r="F29" t="s">
        <v>2953</v>
      </c>
      <c r="G29" t="s">
        <v>24</v>
      </c>
      <c r="K29">
        <v>2</v>
      </c>
      <c r="L29" t="s">
        <v>3445</v>
      </c>
      <c r="N29" t="s">
        <v>2945</v>
      </c>
      <c r="O29" s="4" t="s">
        <v>2956</v>
      </c>
      <c r="P29">
        <v>25</v>
      </c>
    </row>
    <row r="30" spans="1:16" ht="28.8" x14ac:dyDescent="0.3">
      <c r="A30" s="2">
        <v>5598</v>
      </c>
      <c r="B30" t="s">
        <v>16</v>
      </c>
      <c r="C30">
        <v>353</v>
      </c>
      <c r="D30" t="s">
        <v>2958</v>
      </c>
      <c r="E30" t="s">
        <v>1371</v>
      </c>
      <c r="F30" t="s">
        <v>640</v>
      </c>
      <c r="G30" t="s">
        <v>476</v>
      </c>
      <c r="H30">
        <v>1882</v>
      </c>
      <c r="K30">
        <v>1</v>
      </c>
      <c r="L30" t="s">
        <v>20</v>
      </c>
      <c r="M30" t="s">
        <v>20</v>
      </c>
      <c r="O30" s="4" t="s">
        <v>3022</v>
      </c>
      <c r="P30">
        <v>26</v>
      </c>
    </row>
    <row r="31" spans="1:16" ht="43.2" x14ac:dyDescent="0.3">
      <c r="A31" s="2">
        <v>5609</v>
      </c>
      <c r="B31" t="s">
        <v>16</v>
      </c>
      <c r="C31">
        <v>353</v>
      </c>
      <c r="D31" t="s">
        <v>2958</v>
      </c>
      <c r="E31" t="s">
        <v>1296</v>
      </c>
      <c r="F31" t="s">
        <v>640</v>
      </c>
      <c r="G31" t="s">
        <v>476</v>
      </c>
      <c r="H31" s="17">
        <f>3214/2</f>
        <v>1607</v>
      </c>
      <c r="K31">
        <v>1</v>
      </c>
      <c r="L31" t="s">
        <v>20</v>
      </c>
      <c r="M31" t="s">
        <v>417</v>
      </c>
      <c r="N31" s="4" t="s">
        <v>2965</v>
      </c>
      <c r="O31" s="4" t="s">
        <v>2988</v>
      </c>
      <c r="P31">
        <v>27</v>
      </c>
    </row>
    <row r="32" spans="1:16" ht="43.2" x14ac:dyDescent="0.3">
      <c r="A32" s="2">
        <v>5615</v>
      </c>
      <c r="B32" t="s">
        <v>16</v>
      </c>
      <c r="C32">
        <v>353</v>
      </c>
      <c r="D32" t="s">
        <v>2958</v>
      </c>
      <c r="E32" t="s">
        <v>1066</v>
      </c>
      <c r="F32" t="s">
        <v>640</v>
      </c>
      <c r="G32" t="s">
        <v>476</v>
      </c>
      <c r="H32">
        <v>1882</v>
      </c>
      <c r="K32">
        <v>1</v>
      </c>
      <c r="L32" t="s">
        <v>20</v>
      </c>
      <c r="M32" t="s">
        <v>20</v>
      </c>
      <c r="N32" s="4" t="s">
        <v>2965</v>
      </c>
      <c r="O32" s="4" t="s">
        <v>3290</v>
      </c>
      <c r="P32">
        <v>28</v>
      </c>
    </row>
    <row r="33" spans="1:16" x14ac:dyDescent="0.3">
      <c r="A33" s="2">
        <v>5615</v>
      </c>
      <c r="B33" t="s">
        <v>16</v>
      </c>
      <c r="C33">
        <v>353</v>
      </c>
      <c r="D33" t="s">
        <v>2944</v>
      </c>
      <c r="E33" t="s">
        <v>568</v>
      </c>
      <c r="F33" t="s">
        <v>640</v>
      </c>
      <c r="G33" t="s">
        <v>476</v>
      </c>
      <c r="H33">
        <v>1600</v>
      </c>
      <c r="K33">
        <v>1</v>
      </c>
      <c r="L33" t="s">
        <v>20</v>
      </c>
      <c r="N33" t="s">
        <v>2945</v>
      </c>
      <c r="O33" s="4" t="s">
        <v>2963</v>
      </c>
      <c r="P33">
        <v>29</v>
      </c>
    </row>
    <row r="34" spans="1:16" ht="57.6" x14ac:dyDescent="0.3">
      <c r="A34" s="2">
        <v>5615</v>
      </c>
      <c r="B34" t="s">
        <v>16</v>
      </c>
      <c r="C34">
        <v>353</v>
      </c>
      <c r="D34" t="s">
        <v>2960</v>
      </c>
      <c r="E34" t="s">
        <v>568</v>
      </c>
      <c r="F34" t="s">
        <v>640</v>
      </c>
      <c r="G34" t="s">
        <v>476</v>
      </c>
      <c r="H34">
        <v>1274</v>
      </c>
      <c r="K34">
        <v>1</v>
      </c>
      <c r="L34" s="4" t="s">
        <v>3333</v>
      </c>
      <c r="M34" t="s">
        <v>20</v>
      </c>
      <c r="N34" s="4" t="s">
        <v>2964</v>
      </c>
      <c r="O34" s="4" t="s">
        <v>3023</v>
      </c>
      <c r="P34">
        <v>30</v>
      </c>
    </row>
    <row r="35" spans="1:16" ht="43.2" x14ac:dyDescent="0.3">
      <c r="A35" s="2">
        <v>5619</v>
      </c>
      <c r="B35" t="s">
        <v>16</v>
      </c>
      <c r="D35" t="s">
        <v>2960</v>
      </c>
      <c r="E35" t="s">
        <v>308</v>
      </c>
      <c r="K35">
        <v>1</v>
      </c>
      <c r="L35" s="4"/>
      <c r="N35" s="4" t="s">
        <v>2964</v>
      </c>
      <c r="O35" s="4" t="s">
        <v>3399</v>
      </c>
    </row>
    <row r="36" spans="1:16" ht="57.6" x14ac:dyDescent="0.3">
      <c r="A36" s="2">
        <v>5625</v>
      </c>
      <c r="B36" t="s">
        <v>16</v>
      </c>
      <c r="C36">
        <v>353</v>
      </c>
      <c r="D36" t="s">
        <v>2958</v>
      </c>
      <c r="E36" t="s">
        <v>1296</v>
      </c>
      <c r="F36" t="s">
        <v>640</v>
      </c>
      <c r="G36" t="s">
        <v>476</v>
      </c>
      <c r="H36" s="17">
        <f>3214/2</f>
        <v>1607</v>
      </c>
      <c r="K36">
        <v>1</v>
      </c>
      <c r="L36" t="s">
        <v>20</v>
      </c>
      <c r="M36" t="s">
        <v>20</v>
      </c>
      <c r="N36" s="4" t="s">
        <v>2965</v>
      </c>
      <c r="O36" s="4" t="s">
        <v>3024</v>
      </c>
      <c r="P36">
        <v>31</v>
      </c>
    </row>
    <row r="37" spans="1:16" ht="43.2" x14ac:dyDescent="0.3">
      <c r="A37" s="2">
        <v>5630</v>
      </c>
      <c r="B37" t="s">
        <v>16</v>
      </c>
      <c r="C37">
        <v>353</v>
      </c>
      <c r="D37" t="s">
        <v>2958</v>
      </c>
      <c r="E37" t="s">
        <v>493</v>
      </c>
      <c r="F37" t="s">
        <v>451</v>
      </c>
      <c r="G37" t="s">
        <v>2926</v>
      </c>
      <c r="H37">
        <v>1357</v>
      </c>
      <c r="K37">
        <v>1</v>
      </c>
      <c r="L37" t="s">
        <v>20</v>
      </c>
      <c r="M37" t="s">
        <v>20</v>
      </c>
      <c r="N37" s="4" t="s">
        <v>2965</v>
      </c>
      <c r="O37" s="4" t="s">
        <v>3025</v>
      </c>
      <c r="P37">
        <v>32</v>
      </c>
    </row>
    <row r="38" spans="1:16" ht="28.8" x14ac:dyDescent="0.3">
      <c r="A38" s="15">
        <v>5630</v>
      </c>
      <c r="B38" s="16" t="s">
        <v>16</v>
      </c>
      <c r="C38" s="16"/>
      <c r="D38" s="16" t="s">
        <v>2966</v>
      </c>
      <c r="E38" s="16" t="s">
        <v>3026</v>
      </c>
      <c r="F38" s="16"/>
      <c r="G38" s="16"/>
      <c r="H38" s="16"/>
      <c r="I38" s="16"/>
      <c r="J38" s="16"/>
      <c r="K38" s="16">
        <v>0</v>
      </c>
      <c r="L38" s="16" t="s">
        <v>20</v>
      </c>
      <c r="M38" s="16" t="s">
        <v>20</v>
      </c>
      <c r="N38" s="22"/>
      <c r="O38" s="22" t="s">
        <v>3027</v>
      </c>
      <c r="P38">
        <v>33</v>
      </c>
    </row>
    <row r="39" spans="1:16" x14ac:dyDescent="0.3">
      <c r="A39" s="46" t="s">
        <v>2959</v>
      </c>
      <c r="B39" t="s">
        <v>16</v>
      </c>
      <c r="C39">
        <v>353</v>
      </c>
      <c r="D39" t="s">
        <v>2944</v>
      </c>
      <c r="E39" t="s">
        <v>2962</v>
      </c>
      <c r="F39" t="s">
        <v>640</v>
      </c>
      <c r="G39" t="s">
        <v>476</v>
      </c>
      <c r="K39">
        <v>2</v>
      </c>
      <c r="L39" t="s">
        <v>3300</v>
      </c>
      <c r="N39" t="s">
        <v>2945</v>
      </c>
      <c r="O39" s="4" t="s">
        <v>2961</v>
      </c>
      <c r="P39">
        <v>34</v>
      </c>
    </row>
    <row r="40" spans="1:16" ht="72" x14ac:dyDescent="0.3">
      <c r="A40" s="15">
        <v>5636</v>
      </c>
      <c r="B40" s="16" t="s">
        <v>16</v>
      </c>
      <c r="C40" s="16">
        <v>353</v>
      </c>
      <c r="D40" s="16" t="s">
        <v>2960</v>
      </c>
      <c r="E40" s="22" t="s">
        <v>3358</v>
      </c>
      <c r="F40" s="16" t="s">
        <v>640</v>
      </c>
      <c r="G40" s="16"/>
      <c r="H40" s="16"/>
      <c r="I40" s="16"/>
      <c r="J40" s="16"/>
      <c r="K40" s="16">
        <v>0</v>
      </c>
      <c r="L40" s="16" t="s">
        <v>20</v>
      </c>
      <c r="M40" s="16" t="s">
        <v>20</v>
      </c>
      <c r="N40" s="22" t="s">
        <v>2964</v>
      </c>
      <c r="O40" s="22" t="s">
        <v>3357</v>
      </c>
      <c r="P40">
        <v>35</v>
      </c>
    </row>
    <row r="41" spans="1:16" ht="43.2" x14ac:dyDescent="0.3">
      <c r="A41" s="15">
        <v>5636</v>
      </c>
      <c r="B41" s="16" t="s">
        <v>16</v>
      </c>
      <c r="C41" s="16">
        <v>353</v>
      </c>
      <c r="D41" s="16" t="s">
        <v>2958</v>
      </c>
      <c r="E41" s="16" t="s">
        <v>2968</v>
      </c>
      <c r="F41" s="16"/>
      <c r="G41" s="16"/>
      <c r="H41" s="16">
        <v>0</v>
      </c>
      <c r="I41" s="16"/>
      <c r="J41" s="16"/>
      <c r="K41" s="16">
        <v>0</v>
      </c>
      <c r="L41" s="16" t="s">
        <v>20</v>
      </c>
      <c r="M41" s="16" t="s">
        <v>20</v>
      </c>
      <c r="N41" s="22" t="s">
        <v>2965</v>
      </c>
      <c r="O41" s="22" t="s">
        <v>3028</v>
      </c>
      <c r="P41">
        <v>36</v>
      </c>
    </row>
    <row r="42" spans="1:16" ht="43.2" x14ac:dyDescent="0.3">
      <c r="A42" s="2">
        <v>5636</v>
      </c>
      <c r="B42" t="s">
        <v>16</v>
      </c>
      <c r="C42">
        <v>353</v>
      </c>
      <c r="D42" t="s">
        <v>2966</v>
      </c>
      <c r="E42" t="s">
        <v>568</v>
      </c>
      <c r="F42" t="s">
        <v>640</v>
      </c>
      <c r="G42" t="s">
        <v>476</v>
      </c>
      <c r="K42">
        <v>1</v>
      </c>
      <c r="L42" t="s">
        <v>3331</v>
      </c>
      <c r="M42" t="s">
        <v>20</v>
      </c>
      <c r="N42" s="4" t="s">
        <v>2967</v>
      </c>
      <c r="O42" s="4" t="s">
        <v>3029</v>
      </c>
      <c r="P42">
        <v>37</v>
      </c>
    </row>
    <row r="43" spans="1:16" ht="28.8" x14ac:dyDescent="0.3">
      <c r="A43" s="15">
        <v>5642</v>
      </c>
      <c r="B43" s="16" t="s">
        <v>16</v>
      </c>
      <c r="C43" s="16">
        <v>353</v>
      </c>
      <c r="D43" s="16" t="s">
        <v>2960</v>
      </c>
      <c r="E43" s="16" t="s">
        <v>2968</v>
      </c>
      <c r="F43" s="16"/>
      <c r="G43" s="16"/>
      <c r="H43" s="16">
        <v>0</v>
      </c>
      <c r="I43" s="16"/>
      <c r="J43" s="16"/>
      <c r="K43" s="16">
        <v>0</v>
      </c>
      <c r="L43" s="16" t="s">
        <v>20</v>
      </c>
      <c r="M43" s="16"/>
      <c r="N43" s="22" t="s">
        <v>2965</v>
      </c>
      <c r="O43" s="22" t="s">
        <v>2969</v>
      </c>
      <c r="P43">
        <v>38</v>
      </c>
    </row>
    <row r="44" spans="1:16" ht="28.8" x14ac:dyDescent="0.3">
      <c r="A44" s="2">
        <v>5729</v>
      </c>
      <c r="B44" t="s">
        <v>16</v>
      </c>
      <c r="C44">
        <v>354</v>
      </c>
      <c r="D44" t="s">
        <v>2970</v>
      </c>
      <c r="E44" t="s">
        <v>493</v>
      </c>
      <c r="F44" t="s">
        <v>451</v>
      </c>
      <c r="G44" t="s">
        <v>2926</v>
      </c>
      <c r="H44">
        <v>2000</v>
      </c>
      <c r="K44">
        <v>1</v>
      </c>
      <c r="L44" t="s">
        <v>20</v>
      </c>
      <c r="M44" t="s">
        <v>20</v>
      </c>
      <c r="N44" t="s">
        <v>2971</v>
      </c>
      <c r="O44" s="4" t="s">
        <v>3031</v>
      </c>
      <c r="P44">
        <v>39</v>
      </c>
    </row>
    <row r="45" spans="1:16" ht="57.6" x14ac:dyDescent="0.3">
      <c r="A45" s="2">
        <v>5729</v>
      </c>
      <c r="B45" t="s">
        <v>16</v>
      </c>
      <c r="C45" t="s">
        <v>2972</v>
      </c>
      <c r="D45" t="s">
        <v>2950</v>
      </c>
      <c r="E45" t="s">
        <v>493</v>
      </c>
      <c r="F45" t="s">
        <v>451</v>
      </c>
      <c r="G45" t="s">
        <v>2926</v>
      </c>
      <c r="H45">
        <v>1014</v>
      </c>
      <c r="K45" s="8">
        <v>1</v>
      </c>
      <c r="L45" s="23" t="s">
        <v>3337</v>
      </c>
      <c r="M45" t="s">
        <v>20</v>
      </c>
      <c r="N45" t="s">
        <v>2973</v>
      </c>
      <c r="O45" s="4" t="s">
        <v>3030</v>
      </c>
      <c r="P45">
        <v>40</v>
      </c>
    </row>
    <row r="46" spans="1:16" ht="72" x14ac:dyDescent="0.3">
      <c r="A46" s="2">
        <v>5729</v>
      </c>
      <c r="B46" t="s">
        <v>16</v>
      </c>
      <c r="D46" t="s">
        <v>2974</v>
      </c>
      <c r="E46" t="s">
        <v>493</v>
      </c>
      <c r="F46" t="s">
        <v>451</v>
      </c>
      <c r="G46" t="s">
        <v>2926</v>
      </c>
      <c r="K46">
        <v>1</v>
      </c>
      <c r="L46" t="s">
        <v>20</v>
      </c>
      <c r="M46" t="s">
        <v>20</v>
      </c>
      <c r="N46" s="4" t="s">
        <v>3728</v>
      </c>
      <c r="O46" s="4" t="s">
        <v>3729</v>
      </c>
      <c r="P46">
        <v>41</v>
      </c>
    </row>
    <row r="47" spans="1:16" x14ac:dyDescent="0.3">
      <c r="A47" s="15">
        <v>5730</v>
      </c>
      <c r="B47" s="16" t="s">
        <v>16</v>
      </c>
      <c r="C47" s="16">
        <v>355</v>
      </c>
      <c r="D47" s="16" t="s">
        <v>2974</v>
      </c>
      <c r="E47" s="16" t="s">
        <v>2968</v>
      </c>
      <c r="F47" s="16"/>
      <c r="G47" s="16"/>
      <c r="H47" s="16">
        <v>0</v>
      </c>
      <c r="I47" s="16"/>
      <c r="J47" s="16"/>
      <c r="K47" s="16">
        <v>0</v>
      </c>
      <c r="L47" s="16" t="s">
        <v>20</v>
      </c>
      <c r="M47" s="16"/>
      <c r="N47" s="22"/>
      <c r="O47" s="22" t="s">
        <v>2969</v>
      </c>
      <c r="P47">
        <v>42</v>
      </c>
    </row>
    <row r="48" spans="1:16" ht="72" x14ac:dyDescent="0.3">
      <c r="A48" s="2">
        <v>5733</v>
      </c>
      <c r="B48" t="s">
        <v>16</v>
      </c>
      <c r="C48">
        <v>355</v>
      </c>
      <c r="D48" t="s">
        <v>2974</v>
      </c>
      <c r="E48" t="s">
        <v>493</v>
      </c>
      <c r="F48" t="s">
        <v>451</v>
      </c>
      <c r="G48" t="s">
        <v>2926</v>
      </c>
      <c r="H48">
        <v>1064</v>
      </c>
      <c r="K48">
        <v>1</v>
      </c>
      <c r="L48" t="s">
        <v>20</v>
      </c>
      <c r="M48" t="s">
        <v>20</v>
      </c>
      <c r="N48" t="s">
        <v>2975</v>
      </c>
      <c r="O48" s="4" t="s">
        <v>3281</v>
      </c>
      <c r="P48">
        <v>43</v>
      </c>
    </row>
    <row r="49" spans="1:16" ht="43.2" x14ac:dyDescent="0.3">
      <c r="A49" s="2">
        <v>5734</v>
      </c>
      <c r="B49" t="s">
        <v>16</v>
      </c>
      <c r="C49">
        <v>355</v>
      </c>
      <c r="D49" t="s">
        <v>2970</v>
      </c>
      <c r="E49" t="s">
        <v>1296</v>
      </c>
      <c r="F49" t="s">
        <v>640</v>
      </c>
      <c r="G49" t="s">
        <v>476</v>
      </c>
      <c r="H49">
        <v>1500</v>
      </c>
      <c r="K49">
        <v>1</v>
      </c>
      <c r="L49" s="8" t="s">
        <v>20</v>
      </c>
      <c r="M49" t="s">
        <v>20</v>
      </c>
      <c r="N49" t="s">
        <v>2971</v>
      </c>
      <c r="O49" s="4" t="s">
        <v>3032</v>
      </c>
      <c r="P49">
        <v>44</v>
      </c>
    </row>
    <row r="50" spans="1:16" ht="15" customHeight="1" x14ac:dyDescent="0.3">
      <c r="A50" s="15">
        <v>5735</v>
      </c>
      <c r="B50" s="16" t="s">
        <v>16</v>
      </c>
      <c r="C50" s="16">
        <v>355</v>
      </c>
      <c r="D50" s="16" t="s">
        <v>2976</v>
      </c>
      <c r="E50" s="16" t="s">
        <v>2968</v>
      </c>
      <c r="F50" s="16"/>
      <c r="G50" s="16"/>
      <c r="H50" s="16">
        <v>0</v>
      </c>
      <c r="I50" s="16"/>
      <c r="J50" s="16"/>
      <c r="K50" s="16">
        <v>0</v>
      </c>
      <c r="L50" s="16" t="s">
        <v>20</v>
      </c>
      <c r="M50" s="16"/>
      <c r="N50" s="22" t="s">
        <v>2975</v>
      </c>
      <c r="O50" s="22" t="s">
        <v>2977</v>
      </c>
      <c r="P50">
        <v>45</v>
      </c>
    </row>
    <row r="51" spans="1:16" ht="28.8" x14ac:dyDescent="0.3">
      <c r="A51" s="2">
        <v>5755</v>
      </c>
      <c r="B51" t="s">
        <v>16</v>
      </c>
      <c r="C51">
        <v>355</v>
      </c>
      <c r="D51" t="s">
        <v>2974</v>
      </c>
      <c r="E51" t="s">
        <v>2986</v>
      </c>
      <c r="F51" s="4" t="s">
        <v>2982</v>
      </c>
      <c r="G51" t="s">
        <v>2978</v>
      </c>
      <c r="H51">
        <v>2212</v>
      </c>
      <c r="K51">
        <v>1</v>
      </c>
      <c r="L51" t="s">
        <v>20</v>
      </c>
      <c r="N51" t="s">
        <v>2975</v>
      </c>
      <c r="O51" s="4" t="s">
        <v>2987</v>
      </c>
      <c r="P51">
        <v>46</v>
      </c>
    </row>
    <row r="52" spans="1:16" ht="28.8" x14ac:dyDescent="0.3">
      <c r="A52" s="2">
        <v>5759</v>
      </c>
      <c r="B52" t="s">
        <v>16</v>
      </c>
      <c r="C52">
        <v>355</v>
      </c>
      <c r="D52" t="s">
        <v>2974</v>
      </c>
      <c r="E52" t="s">
        <v>2980</v>
      </c>
      <c r="F52" s="4" t="s">
        <v>2982</v>
      </c>
      <c r="G52" t="s">
        <v>2978</v>
      </c>
      <c r="H52">
        <v>2192</v>
      </c>
      <c r="K52">
        <v>1</v>
      </c>
      <c r="L52" s="8" t="s">
        <v>20</v>
      </c>
      <c r="N52" t="s">
        <v>2975</v>
      </c>
      <c r="O52" s="4" t="s">
        <v>2979</v>
      </c>
      <c r="P52">
        <v>47</v>
      </c>
    </row>
    <row r="53" spans="1:16" ht="28.8" x14ac:dyDescent="0.3">
      <c r="A53" s="2">
        <v>5765</v>
      </c>
      <c r="B53" t="s">
        <v>16</v>
      </c>
      <c r="C53">
        <v>355</v>
      </c>
      <c r="D53" t="s">
        <v>2974</v>
      </c>
      <c r="E53" t="s">
        <v>2981</v>
      </c>
      <c r="F53" s="4" t="s">
        <v>2982</v>
      </c>
      <c r="G53" t="s">
        <v>2978</v>
      </c>
      <c r="H53">
        <v>2382</v>
      </c>
      <c r="K53">
        <v>1</v>
      </c>
      <c r="L53" t="s">
        <v>20</v>
      </c>
      <c r="N53" t="s">
        <v>2975</v>
      </c>
      <c r="O53" s="4" t="s">
        <v>2979</v>
      </c>
      <c r="P53">
        <v>48</v>
      </c>
    </row>
    <row r="54" spans="1:16" ht="28.8" x14ac:dyDescent="0.3">
      <c r="A54" s="16" t="s">
        <v>2983</v>
      </c>
      <c r="B54" s="16" t="s">
        <v>16</v>
      </c>
      <c r="C54" s="16">
        <v>355</v>
      </c>
      <c r="D54" s="16" t="s">
        <v>2974</v>
      </c>
      <c r="E54" s="16" t="s">
        <v>2984</v>
      </c>
      <c r="H54" s="16">
        <v>0</v>
      </c>
      <c r="I54" s="16"/>
      <c r="J54" s="16"/>
      <c r="K54" s="16">
        <v>0</v>
      </c>
      <c r="L54" s="16" t="s">
        <v>20</v>
      </c>
      <c r="M54" s="16"/>
      <c r="N54" s="22" t="s">
        <v>2975</v>
      </c>
      <c r="O54" s="22" t="s">
        <v>2985</v>
      </c>
      <c r="P54">
        <v>49</v>
      </c>
    </row>
    <row r="55" spans="1:16" x14ac:dyDescent="0.3">
      <c r="A55" s="26">
        <v>5869</v>
      </c>
      <c r="B55" s="8" t="s">
        <v>16</v>
      </c>
      <c r="C55" s="8"/>
      <c r="D55" s="8" t="s">
        <v>2974</v>
      </c>
      <c r="E55" s="8" t="s">
        <v>281</v>
      </c>
      <c r="F55" s="8"/>
      <c r="G55" s="8"/>
      <c r="H55" s="8"/>
      <c r="I55" s="8"/>
      <c r="J55" s="8"/>
      <c r="K55" s="8">
        <v>1</v>
      </c>
      <c r="L55" s="8" t="s">
        <v>20</v>
      </c>
      <c r="M55" s="8"/>
      <c r="N55" s="23" t="s">
        <v>2975</v>
      </c>
      <c r="O55" s="23" t="s">
        <v>3411</v>
      </c>
    </row>
    <row r="56" spans="1:16" ht="72" x14ac:dyDescent="0.3">
      <c r="A56" s="2">
        <v>5873</v>
      </c>
      <c r="B56" t="s">
        <v>16</v>
      </c>
      <c r="D56" t="s">
        <v>2974</v>
      </c>
      <c r="E56" t="s">
        <v>866</v>
      </c>
      <c r="F56" s="4" t="s">
        <v>451</v>
      </c>
      <c r="G56" t="s">
        <v>2926</v>
      </c>
      <c r="H56" s="16"/>
      <c r="I56" s="16"/>
      <c r="J56" s="16"/>
      <c r="K56" s="8">
        <v>1</v>
      </c>
      <c r="L56" s="8" t="s">
        <v>20</v>
      </c>
      <c r="M56" s="8" t="s">
        <v>20</v>
      </c>
      <c r="N56" s="4" t="s">
        <v>2975</v>
      </c>
      <c r="O56" s="4" t="s">
        <v>3284</v>
      </c>
      <c r="P56">
        <v>50</v>
      </c>
    </row>
    <row r="57" spans="1:16" ht="150.75" customHeight="1" x14ac:dyDescent="0.3">
      <c r="A57" s="2">
        <v>5873</v>
      </c>
      <c r="B57" t="s">
        <v>16</v>
      </c>
      <c r="D57" t="s">
        <v>2976</v>
      </c>
      <c r="E57" t="s">
        <v>866</v>
      </c>
      <c r="F57" s="4" t="s">
        <v>451</v>
      </c>
      <c r="G57" t="s">
        <v>2926</v>
      </c>
      <c r="H57">
        <v>2400</v>
      </c>
      <c r="K57">
        <v>1</v>
      </c>
      <c r="L57" t="s">
        <v>3331</v>
      </c>
      <c r="M57" s="8" t="s">
        <v>20</v>
      </c>
      <c r="N57" s="4" t="s">
        <v>2975</v>
      </c>
      <c r="O57" s="4" t="s">
        <v>3298</v>
      </c>
      <c r="P57">
        <v>51</v>
      </c>
    </row>
    <row r="58" spans="1:16" ht="43.2" x14ac:dyDescent="0.3">
      <c r="A58" s="15">
        <v>5896</v>
      </c>
      <c r="B58" s="16" t="s">
        <v>16</v>
      </c>
      <c r="C58" s="16">
        <v>356</v>
      </c>
      <c r="D58" s="16" t="s">
        <v>2989</v>
      </c>
      <c r="E58" s="16" t="s">
        <v>2984</v>
      </c>
      <c r="H58" s="16">
        <v>0</v>
      </c>
      <c r="I58" s="16"/>
      <c r="J58" s="16"/>
      <c r="K58" s="16">
        <v>0</v>
      </c>
      <c r="L58" s="16" t="s">
        <v>20</v>
      </c>
      <c r="M58" s="16" t="s">
        <v>417</v>
      </c>
      <c r="N58" s="16" t="s">
        <v>2924</v>
      </c>
      <c r="O58" s="22" t="s">
        <v>3078</v>
      </c>
      <c r="P58">
        <v>52</v>
      </c>
    </row>
    <row r="59" spans="1:16" ht="57.6" x14ac:dyDescent="0.3">
      <c r="A59" s="15">
        <v>5896</v>
      </c>
      <c r="B59" s="16" t="s">
        <v>16</v>
      </c>
      <c r="C59" s="16" t="s">
        <v>2990</v>
      </c>
      <c r="D59" s="16" t="s">
        <v>2991</v>
      </c>
      <c r="E59" s="16" t="s">
        <v>2992</v>
      </c>
      <c r="H59" s="16">
        <v>0</v>
      </c>
      <c r="I59" s="16"/>
      <c r="J59" s="16"/>
      <c r="K59" s="16">
        <v>0</v>
      </c>
      <c r="L59" s="22" t="s">
        <v>3333</v>
      </c>
      <c r="M59" s="16" t="s">
        <v>417</v>
      </c>
      <c r="N59" s="16" t="s">
        <v>2993</v>
      </c>
      <c r="O59" s="22" t="s">
        <v>3081</v>
      </c>
      <c r="P59">
        <v>53</v>
      </c>
    </row>
    <row r="60" spans="1:16" ht="57.6" x14ac:dyDescent="0.3">
      <c r="A60" s="26">
        <v>5896</v>
      </c>
      <c r="B60" s="8" t="s">
        <v>16</v>
      </c>
      <c r="C60" s="8">
        <v>357</v>
      </c>
      <c r="D60" s="8" t="s">
        <v>2994</v>
      </c>
      <c r="E60" s="8" t="s">
        <v>2996</v>
      </c>
      <c r="F60" s="8" t="s">
        <v>2997</v>
      </c>
      <c r="G60" s="8" t="s">
        <v>24</v>
      </c>
      <c r="H60" s="8">
        <v>1590</v>
      </c>
      <c r="I60" s="8"/>
      <c r="J60" s="8"/>
      <c r="K60" s="8">
        <v>1</v>
      </c>
      <c r="L60" s="8" t="s">
        <v>20</v>
      </c>
      <c r="M60" s="8" t="s">
        <v>417</v>
      </c>
      <c r="N60" s="8" t="s">
        <v>2995</v>
      </c>
      <c r="O60" s="4" t="s">
        <v>3080</v>
      </c>
      <c r="P60">
        <v>54</v>
      </c>
    </row>
    <row r="61" spans="1:16" ht="100.8" x14ac:dyDescent="0.3">
      <c r="A61" s="15">
        <v>5896</v>
      </c>
      <c r="B61" s="16" t="s">
        <v>16</v>
      </c>
      <c r="C61" s="16">
        <v>357</v>
      </c>
      <c r="D61" s="16" t="s">
        <v>2974</v>
      </c>
      <c r="E61" s="16" t="s">
        <v>2998</v>
      </c>
      <c r="H61" s="16">
        <v>0</v>
      </c>
      <c r="K61" s="16">
        <v>0</v>
      </c>
      <c r="L61" s="16" t="s">
        <v>3331</v>
      </c>
      <c r="M61" s="16" t="s">
        <v>417</v>
      </c>
      <c r="N61" s="22" t="s">
        <v>2975</v>
      </c>
      <c r="O61" s="22" t="s">
        <v>3079</v>
      </c>
      <c r="P61">
        <v>55</v>
      </c>
    </row>
    <row r="62" spans="1:16" x14ac:dyDescent="0.3">
      <c r="A62" s="26">
        <v>5898</v>
      </c>
      <c r="B62" s="8" t="s">
        <v>16</v>
      </c>
      <c r="C62" s="8"/>
      <c r="D62" s="8" t="s">
        <v>3016</v>
      </c>
      <c r="E62" s="8" t="s">
        <v>367</v>
      </c>
      <c r="F62" s="8"/>
      <c r="G62" s="8"/>
      <c r="H62" s="8"/>
      <c r="I62" s="8"/>
      <c r="J62" s="8"/>
      <c r="K62" s="8">
        <v>1</v>
      </c>
      <c r="L62" s="8"/>
      <c r="M62" s="8"/>
      <c r="N62" s="23"/>
      <c r="O62" s="23" t="s">
        <v>3412</v>
      </c>
    </row>
    <row r="63" spans="1:16" x14ac:dyDescent="0.3">
      <c r="A63" s="15">
        <v>5906</v>
      </c>
      <c r="B63" s="16" t="s">
        <v>16</v>
      </c>
      <c r="C63" s="16">
        <v>358</v>
      </c>
      <c r="D63" s="16" t="s">
        <v>2994</v>
      </c>
      <c r="E63" s="16" t="s">
        <v>2999</v>
      </c>
      <c r="H63" s="16">
        <v>0</v>
      </c>
      <c r="K63" s="16">
        <v>0</v>
      </c>
      <c r="L63" s="16" t="s">
        <v>20</v>
      </c>
      <c r="N63" s="16" t="s">
        <v>2995</v>
      </c>
      <c r="O63" s="22" t="s">
        <v>3000</v>
      </c>
      <c r="P63">
        <v>56</v>
      </c>
    </row>
    <row r="64" spans="1:16" ht="28.8" x14ac:dyDescent="0.3">
      <c r="A64" s="26">
        <v>5910</v>
      </c>
      <c r="B64" s="8" t="s">
        <v>16</v>
      </c>
      <c r="C64" s="8">
        <v>358</v>
      </c>
      <c r="D64" s="8" t="s">
        <v>3001</v>
      </c>
      <c r="E64" s="8" t="s">
        <v>1146</v>
      </c>
      <c r="F64" s="8"/>
      <c r="G64" s="47" t="s">
        <v>24</v>
      </c>
      <c r="H64" s="8">
        <v>3060</v>
      </c>
      <c r="I64" s="8"/>
      <c r="J64" s="8"/>
      <c r="K64" s="8">
        <v>1</v>
      </c>
      <c r="L64" s="8" t="s">
        <v>20</v>
      </c>
      <c r="M64" s="8"/>
      <c r="N64" s="8" t="s">
        <v>2927</v>
      </c>
      <c r="O64" s="23" t="s">
        <v>3002</v>
      </c>
      <c r="P64">
        <v>57</v>
      </c>
    </row>
    <row r="65" spans="1:16" x14ac:dyDescent="0.3">
      <c r="A65" s="26">
        <v>5935</v>
      </c>
      <c r="B65" s="8" t="s">
        <v>16</v>
      </c>
      <c r="C65" s="8">
        <v>358</v>
      </c>
      <c r="D65" s="8" t="s">
        <v>3001</v>
      </c>
      <c r="E65" s="8" t="s">
        <v>3003</v>
      </c>
      <c r="F65" s="8" t="s">
        <v>451</v>
      </c>
      <c r="G65" s="8" t="s">
        <v>2926</v>
      </c>
      <c r="H65" s="8">
        <v>2450</v>
      </c>
      <c r="I65" s="8"/>
      <c r="J65" s="8"/>
      <c r="K65" s="8">
        <v>1</v>
      </c>
      <c r="L65" s="8" t="s">
        <v>20</v>
      </c>
      <c r="M65" s="8" t="s">
        <v>20</v>
      </c>
      <c r="N65" s="8" t="s">
        <v>2927</v>
      </c>
      <c r="O65" s="23" t="s">
        <v>3033</v>
      </c>
      <c r="P65">
        <v>58</v>
      </c>
    </row>
    <row r="66" spans="1:16" ht="28.8" x14ac:dyDescent="0.3">
      <c r="A66" s="15">
        <v>5935</v>
      </c>
      <c r="B66" s="16" t="s">
        <v>16</v>
      </c>
      <c r="C66" s="16"/>
      <c r="D66" s="22" t="s">
        <v>3005</v>
      </c>
      <c r="E66" s="16" t="s">
        <v>2968</v>
      </c>
      <c r="F66" s="16"/>
      <c r="G66" s="16"/>
      <c r="H66" s="16">
        <v>0</v>
      </c>
      <c r="I66" s="16"/>
      <c r="J66" s="16"/>
      <c r="K66" s="16">
        <v>0</v>
      </c>
      <c r="L66" s="16" t="s">
        <v>3300</v>
      </c>
      <c r="M66" s="16" t="s">
        <v>20</v>
      </c>
      <c r="N66" s="16"/>
      <c r="O66" s="22" t="s">
        <v>3006</v>
      </c>
      <c r="P66">
        <v>59</v>
      </c>
    </row>
    <row r="67" spans="1:16" ht="43.2" x14ac:dyDescent="0.3">
      <c r="A67" s="26">
        <v>5937</v>
      </c>
      <c r="B67" s="8" t="s">
        <v>16</v>
      </c>
      <c r="C67" s="8">
        <v>358</v>
      </c>
      <c r="D67" s="8" t="s">
        <v>2989</v>
      </c>
      <c r="E67" s="8" t="s">
        <v>1371</v>
      </c>
      <c r="F67" s="8" t="s">
        <v>640</v>
      </c>
      <c r="G67" s="8" t="s">
        <v>476</v>
      </c>
      <c r="H67" s="8">
        <v>1599</v>
      </c>
      <c r="I67" s="8"/>
      <c r="J67" s="8"/>
      <c r="K67" s="8">
        <v>1</v>
      </c>
      <c r="L67" s="8" t="s">
        <v>20</v>
      </c>
      <c r="M67" s="8" t="s">
        <v>20</v>
      </c>
      <c r="N67" s="8" t="s">
        <v>2924</v>
      </c>
      <c r="O67" s="23" t="s">
        <v>3034</v>
      </c>
      <c r="P67">
        <v>60</v>
      </c>
    </row>
    <row r="68" spans="1:16" x14ac:dyDescent="0.3">
      <c r="A68" s="26">
        <v>5937</v>
      </c>
      <c r="B68" s="8" t="s">
        <v>16</v>
      </c>
      <c r="C68" s="8">
        <v>358</v>
      </c>
      <c r="D68" s="8" t="s">
        <v>3004</v>
      </c>
      <c r="E68" s="8" t="s">
        <v>110</v>
      </c>
      <c r="F68" s="8" t="s">
        <v>640</v>
      </c>
      <c r="G68" s="8" t="s">
        <v>476</v>
      </c>
      <c r="H68" s="8">
        <v>1650</v>
      </c>
      <c r="I68" s="8"/>
      <c r="J68" s="8"/>
      <c r="K68" s="8">
        <v>1</v>
      </c>
      <c r="L68" s="8" t="s">
        <v>20</v>
      </c>
      <c r="M68" s="8"/>
      <c r="N68" s="8"/>
      <c r="O68" s="23" t="s">
        <v>3007</v>
      </c>
      <c r="P68">
        <v>61</v>
      </c>
    </row>
    <row r="69" spans="1:16" ht="57.6" x14ac:dyDescent="0.3">
      <c r="A69" s="26">
        <v>5937</v>
      </c>
      <c r="B69" s="8" t="s">
        <v>16</v>
      </c>
      <c r="C69" s="8">
        <v>358</v>
      </c>
      <c r="D69" s="8" t="s">
        <v>3001</v>
      </c>
      <c r="E69" s="8" t="s">
        <v>493</v>
      </c>
      <c r="F69" s="8" t="s">
        <v>451</v>
      </c>
      <c r="G69" s="8" t="s">
        <v>2926</v>
      </c>
      <c r="H69" s="8">
        <v>1850</v>
      </c>
      <c r="I69" s="8"/>
      <c r="J69" s="8"/>
      <c r="K69" s="8">
        <v>1</v>
      </c>
      <c r="L69" s="8" t="s">
        <v>20</v>
      </c>
      <c r="M69" s="8" t="s">
        <v>20</v>
      </c>
      <c r="N69" s="8" t="s">
        <v>2927</v>
      </c>
      <c r="O69" s="23" t="s">
        <v>3035</v>
      </c>
      <c r="P69">
        <v>62</v>
      </c>
    </row>
    <row r="70" spans="1:16" ht="28.8" x14ac:dyDescent="0.3">
      <c r="A70" s="2">
        <v>5959</v>
      </c>
      <c r="B70" s="8" t="s">
        <v>16</v>
      </c>
      <c r="C70" s="8">
        <v>358</v>
      </c>
      <c r="D70" s="8" t="s">
        <v>3004</v>
      </c>
      <c r="E70" s="8" t="s">
        <v>3062</v>
      </c>
      <c r="F70" s="8" t="s">
        <v>3008</v>
      </c>
      <c r="G70" s="8" t="s">
        <v>24</v>
      </c>
      <c r="H70" s="8">
        <v>2165</v>
      </c>
      <c r="K70" s="8">
        <v>1</v>
      </c>
      <c r="L70" s="8" t="s">
        <v>20</v>
      </c>
      <c r="O70" s="4" t="s">
        <v>3063</v>
      </c>
      <c r="P70">
        <v>63</v>
      </c>
    </row>
    <row r="71" spans="1:16" ht="43.2" x14ac:dyDescent="0.3">
      <c r="A71" s="2">
        <v>5960</v>
      </c>
      <c r="B71" s="8" t="s">
        <v>16</v>
      </c>
      <c r="C71" s="8">
        <v>358</v>
      </c>
      <c r="D71" s="8" t="s">
        <v>3009</v>
      </c>
      <c r="E71" s="8" t="s">
        <v>3010</v>
      </c>
      <c r="F71" s="8" t="s">
        <v>3011</v>
      </c>
      <c r="G71" s="8" t="s">
        <v>42</v>
      </c>
      <c r="H71" s="8">
        <v>1483</v>
      </c>
      <c r="I71">
        <v>57</v>
      </c>
      <c r="J71" s="23" t="s">
        <v>3012</v>
      </c>
      <c r="K71" s="8">
        <v>1</v>
      </c>
      <c r="L71" s="8" t="s">
        <v>20</v>
      </c>
      <c r="O71" s="4"/>
      <c r="P71">
        <v>64</v>
      </c>
    </row>
    <row r="72" spans="1:16" ht="28.8" x14ac:dyDescent="0.3">
      <c r="A72" s="2">
        <v>5960</v>
      </c>
      <c r="B72" s="8" t="s">
        <v>16</v>
      </c>
      <c r="C72" s="8" t="s">
        <v>3015</v>
      </c>
      <c r="D72" s="8" t="s">
        <v>2989</v>
      </c>
      <c r="E72" s="8" t="s">
        <v>3013</v>
      </c>
      <c r="F72" s="8" t="s">
        <v>640</v>
      </c>
      <c r="G72" s="8" t="s">
        <v>476</v>
      </c>
      <c r="H72" s="8">
        <v>1900</v>
      </c>
      <c r="K72" s="8">
        <v>1</v>
      </c>
      <c r="L72" s="8" t="s">
        <v>20</v>
      </c>
      <c r="M72" t="s">
        <v>20</v>
      </c>
      <c r="N72" s="8" t="s">
        <v>2924</v>
      </c>
      <c r="O72" s="4" t="s">
        <v>3036</v>
      </c>
      <c r="P72">
        <v>65</v>
      </c>
    </row>
    <row r="73" spans="1:16" ht="57.6" x14ac:dyDescent="0.3">
      <c r="A73" s="2">
        <v>5960</v>
      </c>
      <c r="B73" s="8" t="s">
        <v>16</v>
      </c>
      <c r="C73" s="8" t="s">
        <v>3015</v>
      </c>
      <c r="D73" s="8" t="s">
        <v>3014</v>
      </c>
      <c r="E73" s="8" t="s">
        <v>493</v>
      </c>
      <c r="F73" s="8" t="s">
        <v>451</v>
      </c>
      <c r="G73" s="8" t="s">
        <v>2926</v>
      </c>
      <c r="H73" s="8">
        <v>1500</v>
      </c>
      <c r="K73" s="8">
        <v>1</v>
      </c>
      <c r="L73" s="8" t="s">
        <v>20</v>
      </c>
      <c r="M73" t="s">
        <v>20</v>
      </c>
      <c r="O73" s="4" t="s">
        <v>3037</v>
      </c>
      <c r="P73">
        <v>66</v>
      </c>
    </row>
    <row r="74" spans="1:16" x14ac:dyDescent="0.3">
      <c r="A74" s="2">
        <v>5960</v>
      </c>
      <c r="B74" s="8" t="s">
        <v>16</v>
      </c>
      <c r="C74" s="8">
        <v>359</v>
      </c>
      <c r="D74" s="8" t="s">
        <v>3016</v>
      </c>
      <c r="E74" s="8" t="s">
        <v>1066</v>
      </c>
      <c r="F74" s="8" t="s">
        <v>640</v>
      </c>
      <c r="G74" s="8" t="s">
        <v>476</v>
      </c>
      <c r="H74" s="8">
        <v>1505</v>
      </c>
      <c r="K74" s="8">
        <v>1</v>
      </c>
      <c r="L74" s="8" t="s">
        <v>20</v>
      </c>
      <c r="M74" t="s">
        <v>20</v>
      </c>
      <c r="O74" s="4" t="s">
        <v>3038</v>
      </c>
      <c r="P74">
        <v>67</v>
      </c>
    </row>
    <row r="75" spans="1:16" ht="28.8" x14ac:dyDescent="0.3">
      <c r="A75" s="2">
        <v>5960</v>
      </c>
      <c r="B75" s="8" t="s">
        <v>16</v>
      </c>
      <c r="C75" s="8">
        <v>359</v>
      </c>
      <c r="D75" s="8" t="s">
        <v>3004</v>
      </c>
      <c r="E75" s="8" t="s">
        <v>1371</v>
      </c>
      <c r="F75" s="8" t="s">
        <v>640</v>
      </c>
      <c r="G75" s="8" t="s">
        <v>476</v>
      </c>
      <c r="H75" s="8">
        <v>1740</v>
      </c>
      <c r="K75" s="8">
        <v>1</v>
      </c>
      <c r="L75" s="8" t="s">
        <v>20</v>
      </c>
      <c r="M75" t="s">
        <v>20</v>
      </c>
      <c r="O75" s="4" t="s">
        <v>3039</v>
      </c>
      <c r="P75">
        <v>68</v>
      </c>
    </row>
    <row r="76" spans="1:16" ht="28.8" x14ac:dyDescent="0.3">
      <c r="A76" s="15">
        <v>5960</v>
      </c>
      <c r="B76" s="16" t="s">
        <v>16</v>
      </c>
      <c r="C76" s="16"/>
      <c r="D76" s="16" t="s">
        <v>3017</v>
      </c>
      <c r="E76" s="16" t="s">
        <v>2946</v>
      </c>
      <c r="F76" s="16"/>
      <c r="G76" s="16"/>
      <c r="H76" s="16">
        <v>0</v>
      </c>
      <c r="I76" s="16"/>
      <c r="J76" s="16"/>
      <c r="K76" s="16">
        <v>0</v>
      </c>
      <c r="L76" s="16" t="s">
        <v>20</v>
      </c>
      <c r="M76" s="16"/>
      <c r="N76" s="16"/>
      <c r="O76" s="22" t="s">
        <v>3040</v>
      </c>
      <c r="P76">
        <v>69</v>
      </c>
    </row>
    <row r="77" spans="1:16" ht="57.6" x14ac:dyDescent="0.3">
      <c r="A77" s="2">
        <v>5961</v>
      </c>
      <c r="B77" s="8" t="s">
        <v>16</v>
      </c>
      <c r="C77">
        <v>359</v>
      </c>
      <c r="D77" s="8" t="s">
        <v>3016</v>
      </c>
      <c r="E77" s="8" t="s">
        <v>3013</v>
      </c>
      <c r="F77" s="8" t="s">
        <v>640</v>
      </c>
      <c r="G77" s="8" t="s">
        <v>476</v>
      </c>
      <c r="H77" s="8">
        <v>1505</v>
      </c>
      <c r="K77" s="8">
        <v>1</v>
      </c>
      <c r="L77" s="8" t="s">
        <v>20</v>
      </c>
      <c r="O77" s="4" t="s">
        <v>3041</v>
      </c>
      <c r="P77">
        <v>70</v>
      </c>
    </row>
    <row r="78" spans="1:16" x14ac:dyDescent="0.3">
      <c r="A78" s="2">
        <v>5961</v>
      </c>
      <c r="B78" s="8" t="s">
        <v>16</v>
      </c>
      <c r="D78" s="8" t="s">
        <v>3004</v>
      </c>
      <c r="E78" s="8" t="s">
        <v>3414</v>
      </c>
      <c r="F78" s="8" t="s">
        <v>640</v>
      </c>
      <c r="G78" s="8" t="s">
        <v>476</v>
      </c>
      <c r="H78" s="8"/>
      <c r="K78" s="8">
        <v>1</v>
      </c>
      <c r="L78" s="8" t="s">
        <v>20</v>
      </c>
      <c r="O78" s="4" t="s">
        <v>3415</v>
      </c>
    </row>
    <row r="79" spans="1:16" ht="28.8" x14ac:dyDescent="0.3">
      <c r="A79" s="14">
        <v>5961</v>
      </c>
      <c r="B79" s="16" t="s">
        <v>16</v>
      </c>
      <c r="C79" s="16">
        <v>359</v>
      </c>
      <c r="D79" s="16" t="s">
        <v>2989</v>
      </c>
      <c r="E79" s="16" t="s">
        <v>2968</v>
      </c>
      <c r="F79" s="16"/>
      <c r="G79" s="16"/>
      <c r="H79" s="16">
        <v>0</v>
      </c>
      <c r="I79" s="16"/>
      <c r="J79" s="16"/>
      <c r="K79" s="16">
        <v>0</v>
      </c>
      <c r="L79" s="16" t="s">
        <v>20</v>
      </c>
      <c r="M79" s="16"/>
      <c r="N79" s="16"/>
      <c r="O79" s="22" t="s">
        <v>3018</v>
      </c>
      <c r="P79">
        <v>71</v>
      </c>
    </row>
    <row r="80" spans="1:16" x14ac:dyDescent="0.3">
      <c r="A80" s="15">
        <v>5967</v>
      </c>
      <c r="B80" s="16" t="s">
        <v>16</v>
      </c>
      <c r="C80" s="16">
        <v>359</v>
      </c>
      <c r="D80" s="16" t="s">
        <v>3004</v>
      </c>
      <c r="E80" s="16" t="s">
        <v>2968</v>
      </c>
      <c r="F80" s="16"/>
      <c r="G80" s="16"/>
      <c r="H80" s="16">
        <v>0</v>
      </c>
      <c r="I80" s="16"/>
      <c r="J80" s="16"/>
      <c r="K80" s="16">
        <v>0</v>
      </c>
      <c r="L80" s="16" t="s">
        <v>20</v>
      </c>
      <c r="M80" s="16"/>
      <c r="N80" s="16"/>
      <c r="O80" s="22" t="s">
        <v>3019</v>
      </c>
      <c r="P80">
        <v>72</v>
      </c>
    </row>
    <row r="81" spans="1:16" ht="43.2" x14ac:dyDescent="0.3">
      <c r="A81" s="15">
        <v>5967</v>
      </c>
      <c r="B81" s="16" t="s">
        <v>16</v>
      </c>
      <c r="C81" s="16">
        <v>359</v>
      </c>
      <c r="D81" s="16" t="s">
        <v>3020</v>
      </c>
      <c r="E81" s="16" t="s">
        <v>2968</v>
      </c>
      <c r="F81" s="16"/>
      <c r="G81" s="16"/>
      <c r="H81" s="16">
        <v>0</v>
      </c>
      <c r="I81" s="16"/>
      <c r="J81" s="16"/>
      <c r="K81" s="16">
        <v>0</v>
      </c>
      <c r="L81" s="16" t="s">
        <v>20</v>
      </c>
      <c r="M81" s="16"/>
      <c r="N81" s="16"/>
      <c r="O81" s="22" t="s">
        <v>3021</v>
      </c>
      <c r="P81">
        <v>73</v>
      </c>
    </row>
    <row r="82" spans="1:16" ht="45" customHeight="1" x14ac:dyDescent="0.3">
      <c r="A82" s="2">
        <v>6080</v>
      </c>
      <c r="B82" s="8" t="s">
        <v>16</v>
      </c>
      <c r="C82" s="8">
        <v>359</v>
      </c>
      <c r="D82" s="8" t="s">
        <v>3014</v>
      </c>
      <c r="E82" s="8" t="s">
        <v>493</v>
      </c>
      <c r="F82" s="8" t="s">
        <v>451</v>
      </c>
      <c r="G82" s="8" t="s">
        <v>2926</v>
      </c>
      <c r="H82" s="8">
        <v>1560</v>
      </c>
      <c r="I82" s="8"/>
      <c r="J82" s="8"/>
      <c r="K82" s="8">
        <v>1</v>
      </c>
      <c r="L82" s="8" t="s">
        <v>20</v>
      </c>
      <c r="M82" s="8" t="s">
        <v>20</v>
      </c>
      <c r="N82" s="8"/>
      <c r="O82" s="23" t="s">
        <v>3043</v>
      </c>
      <c r="P82">
        <v>74</v>
      </c>
    </row>
    <row r="83" spans="1:16" ht="57.6" x14ac:dyDescent="0.3">
      <c r="A83" s="61" t="s">
        <v>3285</v>
      </c>
      <c r="B83" s="16" t="s">
        <v>16</v>
      </c>
      <c r="C83" s="16">
        <v>359</v>
      </c>
      <c r="D83" s="22" t="s">
        <v>3042</v>
      </c>
      <c r="E83" s="16" t="s">
        <v>2968</v>
      </c>
      <c r="F83" s="16"/>
      <c r="G83" s="16"/>
      <c r="H83" s="16">
        <v>0</v>
      </c>
      <c r="I83" s="16"/>
      <c r="J83" s="16"/>
      <c r="K83" s="16">
        <v>0</v>
      </c>
      <c r="L83" s="16" t="s">
        <v>3299</v>
      </c>
      <c r="M83" s="8"/>
      <c r="N83" s="8"/>
      <c r="O83" s="22" t="s">
        <v>3044</v>
      </c>
      <c r="P83">
        <v>75</v>
      </c>
    </row>
    <row r="84" spans="1:16" ht="43.2" x14ac:dyDescent="0.3">
      <c r="A84" s="61" t="s">
        <v>3285</v>
      </c>
      <c r="B84" s="16" t="s">
        <v>16</v>
      </c>
      <c r="C84" s="16">
        <v>359</v>
      </c>
      <c r="D84" s="22" t="s">
        <v>3009</v>
      </c>
      <c r="E84" s="16" t="s">
        <v>2968</v>
      </c>
      <c r="F84" s="16"/>
      <c r="G84" s="16"/>
      <c r="H84" s="16">
        <v>0</v>
      </c>
      <c r="I84" s="16"/>
      <c r="J84" s="16"/>
      <c r="K84" s="16">
        <v>0</v>
      </c>
      <c r="L84" s="16" t="s">
        <v>3300</v>
      </c>
      <c r="O84" s="22" t="s">
        <v>3045</v>
      </c>
      <c r="P84">
        <v>76</v>
      </c>
    </row>
    <row r="85" spans="1:16" ht="72" x14ac:dyDescent="0.3">
      <c r="A85" s="2">
        <v>6090</v>
      </c>
      <c r="B85" s="8" t="s">
        <v>16</v>
      </c>
      <c r="C85" s="4" t="s">
        <v>3047</v>
      </c>
      <c r="D85" s="4" t="s">
        <v>3046</v>
      </c>
      <c r="E85" s="8" t="s">
        <v>493</v>
      </c>
      <c r="F85" s="8" t="s">
        <v>451</v>
      </c>
      <c r="G85" s="8" t="s">
        <v>2926</v>
      </c>
      <c r="H85" s="8">
        <v>5903</v>
      </c>
      <c r="I85" s="8"/>
      <c r="J85" s="8"/>
      <c r="K85" s="8">
        <v>3</v>
      </c>
      <c r="L85" s="23" t="s">
        <v>3338</v>
      </c>
      <c r="M85" s="8"/>
      <c r="N85" s="8"/>
      <c r="O85" s="23" t="s">
        <v>3049</v>
      </c>
      <c r="P85">
        <v>77</v>
      </c>
    </row>
    <row r="86" spans="1:16" ht="28.8" x14ac:dyDescent="0.3">
      <c r="A86" s="15">
        <v>6090</v>
      </c>
      <c r="B86" s="16" t="s">
        <v>16</v>
      </c>
      <c r="C86" s="22" t="s">
        <v>3047</v>
      </c>
      <c r="D86" s="16" t="s">
        <v>3014</v>
      </c>
      <c r="E86" s="16" t="s">
        <v>2968</v>
      </c>
      <c r="F86" s="16"/>
      <c r="G86" s="16"/>
      <c r="H86" s="16">
        <v>0</v>
      </c>
      <c r="I86" s="16"/>
      <c r="J86" s="16"/>
      <c r="K86" s="16">
        <v>0</v>
      </c>
      <c r="L86" s="16" t="s">
        <v>20</v>
      </c>
      <c r="M86" s="16" t="s">
        <v>20</v>
      </c>
      <c r="N86" s="16" t="s">
        <v>2971</v>
      </c>
      <c r="O86" s="22" t="s">
        <v>3048</v>
      </c>
      <c r="P86">
        <v>78</v>
      </c>
    </row>
    <row r="87" spans="1:16" x14ac:dyDescent="0.3">
      <c r="A87" s="26">
        <v>6110</v>
      </c>
      <c r="B87" s="8" t="s">
        <v>16</v>
      </c>
      <c r="C87" s="8">
        <v>360</v>
      </c>
      <c r="D87" s="8" t="s">
        <v>3050</v>
      </c>
      <c r="E87" s="8" t="s">
        <v>18</v>
      </c>
      <c r="F87" s="8" t="s">
        <v>640</v>
      </c>
      <c r="G87" s="8" t="s">
        <v>476</v>
      </c>
      <c r="H87" s="8">
        <v>1200</v>
      </c>
      <c r="I87" s="8"/>
      <c r="J87" s="8"/>
      <c r="K87" s="8">
        <v>1</v>
      </c>
      <c r="L87" s="8" t="s">
        <v>20</v>
      </c>
      <c r="M87" s="8"/>
      <c r="N87" s="8" t="s">
        <v>2971</v>
      </c>
      <c r="O87" s="23"/>
      <c r="P87">
        <v>79</v>
      </c>
    </row>
    <row r="88" spans="1:16" x14ac:dyDescent="0.3">
      <c r="A88" s="26">
        <v>6113</v>
      </c>
      <c r="B88" s="8" t="s">
        <v>16</v>
      </c>
      <c r="C88" s="8"/>
      <c r="D88" s="8" t="s">
        <v>3020</v>
      </c>
      <c r="E88" s="8" t="s">
        <v>18</v>
      </c>
      <c r="F88" s="8" t="s">
        <v>640</v>
      </c>
      <c r="G88" s="8" t="s">
        <v>476</v>
      </c>
      <c r="H88" s="8"/>
      <c r="I88" s="8"/>
      <c r="J88" s="8"/>
      <c r="K88" s="8">
        <v>1</v>
      </c>
      <c r="L88" s="8" t="s">
        <v>20</v>
      </c>
      <c r="M88" s="8"/>
      <c r="N88" s="8"/>
      <c r="O88" s="4" t="s">
        <v>3423</v>
      </c>
    </row>
    <row r="89" spans="1:16" x14ac:dyDescent="0.3">
      <c r="A89" s="26">
        <v>6119</v>
      </c>
      <c r="B89" s="8" t="s">
        <v>16</v>
      </c>
      <c r="C89" s="8">
        <v>360</v>
      </c>
      <c r="D89" s="8" t="s">
        <v>3051</v>
      </c>
      <c r="E89" s="8" t="s">
        <v>568</v>
      </c>
      <c r="F89" s="8" t="s">
        <v>640</v>
      </c>
      <c r="G89" s="8" t="s">
        <v>476</v>
      </c>
      <c r="H89" s="8">
        <v>1530</v>
      </c>
      <c r="I89" s="8"/>
      <c r="J89" s="8"/>
      <c r="K89" s="8">
        <v>1</v>
      </c>
      <c r="L89" s="8" t="s">
        <v>20</v>
      </c>
      <c r="M89" s="8"/>
      <c r="N89" s="8"/>
      <c r="O89" s="23" t="s">
        <v>435</v>
      </c>
      <c r="P89">
        <v>80</v>
      </c>
    </row>
    <row r="90" spans="1:16" ht="32.25" customHeight="1" x14ac:dyDescent="0.3">
      <c r="A90" s="15">
        <v>6119</v>
      </c>
      <c r="B90" s="16" t="s">
        <v>16</v>
      </c>
      <c r="C90" s="16">
        <v>360</v>
      </c>
      <c r="D90" s="22" t="s">
        <v>3052</v>
      </c>
      <c r="E90" s="16" t="s">
        <v>2946</v>
      </c>
      <c r="F90" s="16"/>
      <c r="G90" s="16"/>
      <c r="H90" s="16">
        <v>0</v>
      </c>
      <c r="I90" s="16"/>
      <c r="J90" s="16"/>
      <c r="K90" s="16">
        <v>0</v>
      </c>
      <c r="L90" s="16" t="s">
        <v>3300</v>
      </c>
      <c r="M90" s="16"/>
      <c r="N90" s="16"/>
      <c r="O90" s="22" t="s">
        <v>3424</v>
      </c>
      <c r="P90">
        <v>81</v>
      </c>
    </row>
    <row r="91" spans="1:16" ht="28.8" x14ac:dyDescent="0.3">
      <c r="A91" s="15">
        <v>6119</v>
      </c>
      <c r="B91" s="16" t="s">
        <v>16</v>
      </c>
      <c r="C91" s="16">
        <v>360</v>
      </c>
      <c r="D91" s="16" t="s">
        <v>3004</v>
      </c>
      <c r="E91" s="16" t="s">
        <v>2946</v>
      </c>
      <c r="F91" s="16"/>
      <c r="G91" s="16"/>
      <c r="H91" s="16">
        <v>0</v>
      </c>
      <c r="I91" s="16"/>
      <c r="J91" s="16"/>
      <c r="K91" s="16">
        <v>0</v>
      </c>
      <c r="L91" s="16" t="s">
        <v>20</v>
      </c>
      <c r="M91" s="16"/>
      <c r="N91" s="16"/>
      <c r="O91" s="22" t="s">
        <v>3053</v>
      </c>
      <c r="P91">
        <v>82</v>
      </c>
    </row>
    <row r="92" spans="1:16" ht="43.2" x14ac:dyDescent="0.3">
      <c r="A92" s="15">
        <v>6140</v>
      </c>
      <c r="B92" s="16"/>
      <c r="C92" s="16">
        <v>360</v>
      </c>
      <c r="D92" s="16" t="s">
        <v>3001</v>
      </c>
      <c r="E92" s="16" t="s">
        <v>3054</v>
      </c>
      <c r="F92" s="16"/>
      <c r="G92" s="16"/>
      <c r="H92" s="16">
        <v>0</v>
      </c>
      <c r="I92" s="16"/>
      <c r="J92" s="16"/>
      <c r="K92" s="16">
        <v>0</v>
      </c>
      <c r="L92" s="16" t="s">
        <v>20</v>
      </c>
      <c r="M92" s="16"/>
      <c r="N92" s="16" t="s">
        <v>2995</v>
      </c>
      <c r="O92" s="22" t="s">
        <v>3055</v>
      </c>
      <c r="P92">
        <v>83</v>
      </c>
    </row>
    <row r="93" spans="1:16" ht="45.75" customHeight="1" x14ac:dyDescent="0.3">
      <c r="A93" s="15">
        <v>6156</v>
      </c>
      <c r="C93" s="16">
        <v>361</v>
      </c>
      <c r="D93" s="16" t="s">
        <v>3001</v>
      </c>
      <c r="E93" s="16" t="s">
        <v>2946</v>
      </c>
      <c r="F93" s="16"/>
      <c r="G93" s="16"/>
      <c r="H93" s="16">
        <v>0</v>
      </c>
      <c r="I93" s="16"/>
      <c r="J93" s="16"/>
      <c r="K93" s="16">
        <v>0</v>
      </c>
      <c r="L93" s="16" t="s">
        <v>3339</v>
      </c>
      <c r="N93" s="16" t="s">
        <v>3056</v>
      </c>
      <c r="O93" s="22" t="s">
        <v>3057</v>
      </c>
      <c r="P93">
        <v>84</v>
      </c>
    </row>
    <row r="94" spans="1:16" ht="43.2" x14ac:dyDescent="0.3">
      <c r="A94" s="22" t="s">
        <v>3058</v>
      </c>
      <c r="C94" s="16">
        <v>361</v>
      </c>
      <c r="E94" s="16" t="s">
        <v>2946</v>
      </c>
      <c r="F94" s="16"/>
      <c r="G94" s="16"/>
      <c r="H94" s="16">
        <v>0</v>
      </c>
      <c r="I94" s="16"/>
      <c r="J94" s="16"/>
      <c r="K94" s="16">
        <v>0</v>
      </c>
      <c r="O94" s="22" t="s">
        <v>3059</v>
      </c>
      <c r="P94">
        <v>85</v>
      </c>
    </row>
    <row r="95" spans="1:16" ht="89.25" customHeight="1" x14ac:dyDescent="0.3">
      <c r="A95" s="26">
        <v>6257</v>
      </c>
      <c r="B95" s="8" t="s">
        <v>16</v>
      </c>
      <c r="C95" s="8">
        <v>361</v>
      </c>
      <c r="D95" s="8" t="s">
        <v>3060</v>
      </c>
      <c r="E95" s="8" t="s">
        <v>18</v>
      </c>
      <c r="F95" s="8" t="s">
        <v>640</v>
      </c>
      <c r="G95" s="8" t="s">
        <v>476</v>
      </c>
      <c r="H95" s="8">
        <v>1440</v>
      </c>
      <c r="I95" s="8"/>
      <c r="J95" s="8"/>
      <c r="K95" s="8">
        <v>1</v>
      </c>
      <c r="L95" s="8" t="s">
        <v>20</v>
      </c>
      <c r="M95" s="8" t="s">
        <v>20</v>
      </c>
      <c r="N95" s="8" t="s">
        <v>3061</v>
      </c>
      <c r="O95" s="23" t="s">
        <v>3301</v>
      </c>
      <c r="P95">
        <v>86</v>
      </c>
    </row>
    <row r="96" spans="1:16" x14ac:dyDescent="0.3">
      <c r="A96" s="8"/>
      <c r="B96" s="8"/>
      <c r="C96" s="8"/>
      <c r="D96" s="8"/>
      <c r="E96" s="8"/>
      <c r="F96" s="8"/>
      <c r="G96" s="8"/>
      <c r="H96" s="8"/>
      <c r="I96" s="8"/>
      <c r="J96" s="8"/>
      <c r="K96" s="8"/>
      <c r="L96" s="8"/>
      <c r="M96" s="8"/>
      <c r="N96" s="8"/>
      <c r="O96" s="23"/>
    </row>
    <row r="97" spans="1:15" x14ac:dyDescent="0.3">
      <c r="A97" s="12">
        <v>6423</v>
      </c>
      <c r="B97" s="13"/>
      <c r="C97" s="13" t="s">
        <v>3082</v>
      </c>
      <c r="D97" s="13"/>
      <c r="E97" s="13"/>
      <c r="F97" s="13"/>
      <c r="G97" s="13"/>
      <c r="H97" s="13"/>
      <c r="I97" s="13"/>
      <c r="J97" s="13"/>
      <c r="K97" s="13"/>
      <c r="L97" s="13"/>
      <c r="M97" s="13"/>
      <c r="N97" s="13"/>
      <c r="O97" s="48" t="s">
        <v>3083</v>
      </c>
    </row>
    <row r="98" spans="1:15" x14ac:dyDescent="0.3">
      <c r="A98" s="12"/>
      <c r="B98" s="13"/>
      <c r="C98" s="13"/>
      <c r="D98" s="13"/>
      <c r="E98" s="13"/>
      <c r="F98" s="13"/>
      <c r="G98" s="13"/>
      <c r="H98" s="13"/>
      <c r="I98" s="13"/>
      <c r="J98" s="13"/>
      <c r="K98" s="13"/>
      <c r="L98" s="13"/>
      <c r="M98" s="13"/>
      <c r="N98" s="13"/>
      <c r="O98" s="48"/>
    </row>
    <row r="99" spans="1:15" ht="28.8" x14ac:dyDescent="0.3">
      <c r="A99" s="83">
        <v>6476</v>
      </c>
      <c r="B99" s="55" t="s">
        <v>16</v>
      </c>
      <c r="C99" s="55"/>
      <c r="D99" s="56" t="s">
        <v>3440</v>
      </c>
      <c r="E99" s="55" t="s">
        <v>3438</v>
      </c>
      <c r="F99" s="55" t="s">
        <v>3256</v>
      </c>
      <c r="G99" s="55" t="s">
        <v>476</v>
      </c>
      <c r="H99" s="55"/>
      <c r="I99" s="55"/>
      <c r="J99" s="55"/>
      <c r="K99" s="55"/>
      <c r="L99" s="55"/>
      <c r="M99" s="55"/>
      <c r="N99" s="55"/>
      <c r="O99" s="56" t="s">
        <v>3439</v>
      </c>
    </row>
    <row r="100" spans="1:15" ht="28.8" x14ac:dyDescent="0.3">
      <c r="A100" s="83">
        <v>6478</v>
      </c>
      <c r="B100" s="55" t="s">
        <v>16</v>
      </c>
      <c r="C100" s="55"/>
      <c r="D100" s="56" t="s">
        <v>3440</v>
      </c>
      <c r="E100" s="55" t="s">
        <v>3438</v>
      </c>
      <c r="F100" s="55" t="s">
        <v>3256</v>
      </c>
      <c r="G100" s="55" t="s">
        <v>476</v>
      </c>
      <c r="H100" s="55"/>
      <c r="I100" s="55"/>
      <c r="J100" s="55"/>
      <c r="K100" s="55"/>
      <c r="L100" s="55"/>
      <c r="M100" s="55"/>
      <c r="N100" s="55"/>
      <c r="O100" s="56" t="s">
        <v>3439</v>
      </c>
    </row>
    <row r="101" spans="1:15" ht="28.8" x14ac:dyDescent="0.3">
      <c r="A101" s="83">
        <v>6484</v>
      </c>
      <c r="B101" s="55" t="s">
        <v>16</v>
      </c>
      <c r="C101" s="55"/>
      <c r="D101" s="56" t="s">
        <v>3440</v>
      </c>
      <c r="E101" s="55" t="s">
        <v>3438</v>
      </c>
      <c r="F101" s="55" t="s">
        <v>3256</v>
      </c>
      <c r="G101" s="55" t="s">
        <v>476</v>
      </c>
      <c r="H101" s="55"/>
      <c r="I101" s="55"/>
      <c r="J101" s="55"/>
      <c r="K101" s="55"/>
      <c r="L101" s="55"/>
      <c r="M101" s="55"/>
      <c r="N101" s="55"/>
      <c r="O101" s="56" t="s">
        <v>3439</v>
      </c>
    </row>
    <row r="102" spans="1:15" ht="28.8" x14ac:dyDescent="0.3">
      <c r="A102" s="83">
        <v>6535</v>
      </c>
      <c r="B102" s="55" t="s">
        <v>16</v>
      </c>
      <c r="C102" s="55"/>
      <c r="D102" s="56" t="s">
        <v>3440</v>
      </c>
      <c r="E102" s="55" t="s">
        <v>3438</v>
      </c>
      <c r="F102" s="55" t="s">
        <v>3256</v>
      </c>
      <c r="G102" s="55" t="s">
        <v>476</v>
      </c>
      <c r="H102" s="55"/>
      <c r="I102" s="55"/>
      <c r="J102" s="55"/>
      <c r="K102" s="55"/>
      <c r="L102" s="55"/>
      <c r="M102" s="55"/>
      <c r="N102" s="55"/>
      <c r="O102" s="56" t="s">
        <v>3439</v>
      </c>
    </row>
    <row r="103" spans="1:15" x14ac:dyDescent="0.3">
      <c r="O103" s="4"/>
    </row>
    <row r="104" spans="1:15" x14ac:dyDescent="0.3">
      <c r="F104" s="63" t="s">
        <v>3341</v>
      </c>
      <c r="G104" s="84" t="s">
        <v>3342</v>
      </c>
      <c r="O104" s="4"/>
    </row>
    <row r="105" spans="1:15" x14ac:dyDescent="0.3">
      <c r="A105" t="s">
        <v>3340</v>
      </c>
      <c r="F105" s="63">
        <v>106</v>
      </c>
      <c r="G105" s="64"/>
      <c r="O105" s="4"/>
    </row>
    <row r="106" spans="1:15" x14ac:dyDescent="0.3">
      <c r="A106" t="s">
        <v>3446</v>
      </c>
      <c r="F106" s="63">
        <v>4</v>
      </c>
      <c r="G106" s="64"/>
      <c r="O106" s="4"/>
    </row>
    <row r="107" spans="1:15" x14ac:dyDescent="0.3">
      <c r="A107" t="s">
        <v>3448</v>
      </c>
      <c r="F107" s="63">
        <v>102</v>
      </c>
      <c r="G107" s="85">
        <f>F107/102</f>
        <v>1</v>
      </c>
      <c r="O107" s="4"/>
    </row>
    <row r="108" spans="1:15" x14ac:dyDescent="0.3">
      <c r="A108" t="s">
        <v>3350</v>
      </c>
      <c r="F108" s="63">
        <v>85</v>
      </c>
      <c r="G108" s="85">
        <f t="shared" ref="G108:G115" si="0">F108/102</f>
        <v>0.83333333333333337</v>
      </c>
      <c r="O108" s="4"/>
    </row>
    <row r="109" spans="1:15" x14ac:dyDescent="0.3">
      <c r="A109" t="s">
        <v>3343</v>
      </c>
      <c r="F109" s="63">
        <v>9</v>
      </c>
      <c r="G109" s="85">
        <f t="shared" si="0"/>
        <v>8.8235294117647065E-2</v>
      </c>
      <c r="O109" s="4"/>
    </row>
    <row r="110" spans="1:15" x14ac:dyDescent="0.3">
      <c r="A110" t="s">
        <v>3344</v>
      </c>
      <c r="F110" s="63">
        <v>1</v>
      </c>
      <c r="G110" s="85">
        <f t="shared" si="0"/>
        <v>9.8039215686274508E-3</v>
      </c>
      <c r="O110" s="4"/>
    </row>
    <row r="111" spans="1:15" x14ac:dyDescent="0.3">
      <c r="A111" t="s">
        <v>3345</v>
      </c>
      <c r="F111" s="63">
        <v>0</v>
      </c>
      <c r="G111" s="85">
        <f t="shared" si="0"/>
        <v>0</v>
      </c>
      <c r="O111" s="4"/>
    </row>
    <row r="112" spans="1:15" x14ac:dyDescent="0.3">
      <c r="A112" t="s">
        <v>3346</v>
      </c>
      <c r="F112" s="63">
        <v>4</v>
      </c>
      <c r="G112" s="85">
        <f t="shared" si="0"/>
        <v>3.9215686274509803E-2</v>
      </c>
      <c r="O112" s="4"/>
    </row>
    <row r="113" spans="1:15" x14ac:dyDescent="0.3">
      <c r="A113" t="s">
        <v>3347</v>
      </c>
      <c r="F113" s="63">
        <v>1</v>
      </c>
      <c r="G113" s="85">
        <f t="shared" si="0"/>
        <v>9.8039215686274508E-3</v>
      </c>
      <c r="O113" s="4"/>
    </row>
    <row r="114" spans="1:15" x14ac:dyDescent="0.3">
      <c r="A114" t="s">
        <v>3348</v>
      </c>
      <c r="F114" s="63">
        <v>1</v>
      </c>
      <c r="G114" s="85">
        <f t="shared" si="0"/>
        <v>9.8039215686274508E-3</v>
      </c>
      <c r="O114" s="4"/>
    </row>
    <row r="115" spans="1:15" x14ac:dyDescent="0.3">
      <c r="A115" t="s">
        <v>3349</v>
      </c>
      <c r="F115" s="63">
        <v>1</v>
      </c>
      <c r="G115" s="85">
        <f t="shared" si="0"/>
        <v>9.8039215686274508E-3</v>
      </c>
      <c r="O115" s="4"/>
    </row>
    <row r="116" spans="1:15" x14ac:dyDescent="0.3">
      <c r="O116" s="4"/>
    </row>
    <row r="117" spans="1:15" x14ac:dyDescent="0.3">
      <c r="A117" s="10" t="s">
        <v>3354</v>
      </c>
      <c r="B117" s="10"/>
      <c r="C117" s="10"/>
      <c r="D117" s="10"/>
      <c r="F117" s="69" t="s">
        <v>3447</v>
      </c>
      <c r="O117" s="4"/>
    </row>
    <row r="118" spans="1:15" x14ac:dyDescent="0.3">
      <c r="A118" t="s">
        <v>3355</v>
      </c>
      <c r="O118" s="4"/>
    </row>
    <row r="119" spans="1:15" x14ac:dyDescent="0.3">
      <c r="A119" t="s">
        <v>3356</v>
      </c>
      <c r="O119" s="4"/>
    </row>
    <row r="120" spans="1:15" x14ac:dyDescent="0.3">
      <c r="O120" s="4"/>
    </row>
    <row r="121" spans="1:15" x14ac:dyDescent="0.3">
      <c r="O121" s="4"/>
    </row>
    <row r="122" spans="1:15" x14ac:dyDescent="0.3">
      <c r="O122" s="4"/>
    </row>
    <row r="123" spans="1:15" x14ac:dyDescent="0.3">
      <c r="O123" s="4"/>
    </row>
    <row r="124" spans="1:15" x14ac:dyDescent="0.3">
      <c r="O124" s="4"/>
    </row>
    <row r="125" spans="1:15" x14ac:dyDescent="0.3">
      <c r="O125" s="4"/>
    </row>
    <row r="126" spans="1:15" x14ac:dyDescent="0.3">
      <c r="O126" s="4"/>
    </row>
    <row r="127" spans="1:15" x14ac:dyDescent="0.3">
      <c r="O127" s="4"/>
    </row>
    <row r="128" spans="1:15" x14ac:dyDescent="0.3">
      <c r="O128" s="4"/>
    </row>
    <row r="129" spans="15:15" x14ac:dyDescent="0.3">
      <c r="O129" s="4"/>
    </row>
    <row r="130" spans="15:15" x14ac:dyDescent="0.3">
      <c r="O130" s="4"/>
    </row>
    <row r="131" spans="15:15" x14ac:dyDescent="0.3">
      <c r="O131" s="4"/>
    </row>
    <row r="132" spans="15:15" x14ac:dyDescent="0.3">
      <c r="O132" s="4"/>
    </row>
    <row r="133" spans="15:15" x14ac:dyDescent="0.3">
      <c r="O133" s="4"/>
    </row>
    <row r="134" spans="15:15" x14ac:dyDescent="0.3">
      <c r="O134" s="4"/>
    </row>
    <row r="135" spans="15:15" x14ac:dyDescent="0.3">
      <c r="O135" s="4"/>
    </row>
    <row r="136" spans="15:15" x14ac:dyDescent="0.3">
      <c r="O136" s="4"/>
    </row>
    <row r="137" spans="15:15" x14ac:dyDescent="0.3">
      <c r="O137" s="4"/>
    </row>
    <row r="138" spans="15:15" x14ac:dyDescent="0.3">
      <c r="O138" s="4"/>
    </row>
    <row r="139" spans="15:15" x14ac:dyDescent="0.3">
      <c r="O139" s="4"/>
    </row>
    <row r="140" spans="15:15" x14ac:dyDescent="0.3">
      <c r="O140" s="4"/>
    </row>
    <row r="141" spans="15:15" x14ac:dyDescent="0.3">
      <c r="O141" s="4"/>
    </row>
    <row r="142" spans="15:15" x14ac:dyDescent="0.3">
      <c r="O142" s="4"/>
    </row>
    <row r="143" spans="15:15" x14ac:dyDescent="0.3">
      <c r="O143" s="4"/>
    </row>
    <row r="144" spans="15:15" x14ac:dyDescent="0.3">
      <c r="O144" s="4"/>
    </row>
    <row r="145" spans="15:15" x14ac:dyDescent="0.3">
      <c r="O145" s="4"/>
    </row>
    <row r="146" spans="15:15" x14ac:dyDescent="0.3">
      <c r="O146" s="4"/>
    </row>
    <row r="147" spans="15:15" x14ac:dyDescent="0.3">
      <c r="O147" s="4"/>
    </row>
    <row r="148" spans="15:15" x14ac:dyDescent="0.3">
      <c r="O148" s="4"/>
    </row>
    <row r="149" spans="15:15" x14ac:dyDescent="0.3">
      <c r="O149" s="4"/>
    </row>
    <row r="150" spans="15:15" x14ac:dyDescent="0.3">
      <c r="O150" s="4"/>
    </row>
    <row r="151" spans="15:15" x14ac:dyDescent="0.3">
      <c r="O151" s="4"/>
    </row>
    <row r="152" spans="15:15" x14ac:dyDescent="0.3">
      <c r="O152" s="4"/>
    </row>
    <row r="153" spans="15:15" x14ac:dyDescent="0.3">
      <c r="O153" s="4"/>
    </row>
    <row r="154" spans="15:15" x14ac:dyDescent="0.3">
      <c r="O154" s="4"/>
    </row>
    <row r="155" spans="15:15" x14ac:dyDescent="0.3">
      <c r="O155" s="4"/>
    </row>
    <row r="156" spans="15:15" x14ac:dyDescent="0.3">
      <c r="O156" s="4"/>
    </row>
    <row r="157" spans="15:15" x14ac:dyDescent="0.3">
      <c r="O157" s="4"/>
    </row>
    <row r="158" spans="15:15" x14ac:dyDescent="0.3">
      <c r="O158" s="4"/>
    </row>
    <row r="159" spans="15:15" x14ac:dyDescent="0.3">
      <c r="O159" s="4"/>
    </row>
    <row r="160" spans="15:15" x14ac:dyDescent="0.3">
      <c r="O160" s="4"/>
    </row>
    <row r="161" spans="15:15" x14ac:dyDescent="0.3">
      <c r="O161" s="4"/>
    </row>
    <row r="162" spans="15:15" x14ac:dyDescent="0.3">
      <c r="O162" s="4"/>
    </row>
    <row r="163" spans="15:15" x14ac:dyDescent="0.3">
      <c r="O163" s="4"/>
    </row>
    <row r="164" spans="15:15" x14ac:dyDescent="0.3">
      <c r="O164" s="4"/>
    </row>
    <row r="165" spans="15:15" x14ac:dyDescent="0.3">
      <c r="O165" s="4"/>
    </row>
    <row r="166" spans="15:15" x14ac:dyDescent="0.3">
      <c r="O166" s="4"/>
    </row>
    <row r="167" spans="15:15" x14ac:dyDescent="0.3">
      <c r="O167" s="4"/>
    </row>
    <row r="168" spans="15:15" x14ac:dyDescent="0.3">
      <c r="O168" s="4"/>
    </row>
    <row r="169" spans="15:15" x14ac:dyDescent="0.3">
      <c r="O169" s="4"/>
    </row>
    <row r="170" spans="15:15" x14ac:dyDescent="0.3">
      <c r="O170" s="4"/>
    </row>
    <row r="171" spans="15:15" x14ac:dyDescent="0.3">
      <c r="O171" s="4"/>
    </row>
    <row r="172" spans="15:15" x14ac:dyDescent="0.3">
      <c r="O172" s="4"/>
    </row>
    <row r="173" spans="15:15" x14ac:dyDescent="0.3">
      <c r="O173" s="4"/>
    </row>
    <row r="174" spans="15:15" x14ac:dyDescent="0.3">
      <c r="O174" s="4"/>
    </row>
    <row r="175" spans="15:15" x14ac:dyDescent="0.3">
      <c r="O175" s="4"/>
    </row>
    <row r="176" spans="15:15" x14ac:dyDescent="0.3">
      <c r="O176" s="4"/>
    </row>
    <row r="177" spans="15:15" x14ac:dyDescent="0.3">
      <c r="O177" s="4"/>
    </row>
    <row r="178" spans="15:15" x14ac:dyDescent="0.3">
      <c r="O178" s="4"/>
    </row>
    <row r="179" spans="15:15" x14ac:dyDescent="0.3">
      <c r="O179" s="4"/>
    </row>
    <row r="180" spans="15:15" x14ac:dyDescent="0.3">
      <c r="O180" s="4"/>
    </row>
    <row r="181" spans="15:15" x14ac:dyDescent="0.3">
      <c r="O181" s="4"/>
    </row>
    <row r="182" spans="15:15" x14ac:dyDescent="0.3">
      <c r="O182" s="4"/>
    </row>
    <row r="183" spans="15:15" x14ac:dyDescent="0.3">
      <c r="O183" s="4"/>
    </row>
    <row r="184" spans="15:15" x14ac:dyDescent="0.3">
      <c r="O184" s="4"/>
    </row>
    <row r="185" spans="15:15" x14ac:dyDescent="0.3">
      <c r="O185" s="4"/>
    </row>
    <row r="186" spans="15:15" x14ac:dyDescent="0.3">
      <c r="O186" s="4"/>
    </row>
    <row r="187" spans="15:15" x14ac:dyDescent="0.3">
      <c r="O187" s="4"/>
    </row>
    <row r="188" spans="15:15" x14ac:dyDescent="0.3">
      <c r="O188" s="4"/>
    </row>
    <row r="189" spans="15:15" x14ac:dyDescent="0.3">
      <c r="O189" s="4"/>
    </row>
    <row r="190" spans="15:15" x14ac:dyDescent="0.3">
      <c r="O190" s="4"/>
    </row>
    <row r="191" spans="15:15" x14ac:dyDescent="0.3">
      <c r="O191" s="4"/>
    </row>
    <row r="192" spans="15:15" x14ac:dyDescent="0.3">
      <c r="O192" s="4"/>
    </row>
    <row r="193" spans="15:15" x14ac:dyDescent="0.3">
      <c r="O193" s="4"/>
    </row>
    <row r="194" spans="15:15" x14ac:dyDescent="0.3">
      <c r="O194" s="4"/>
    </row>
    <row r="195" spans="15:15" x14ac:dyDescent="0.3">
      <c r="O195" s="4"/>
    </row>
    <row r="196" spans="15:15" x14ac:dyDescent="0.3">
      <c r="O196" s="4"/>
    </row>
    <row r="197" spans="15:15" x14ac:dyDescent="0.3">
      <c r="O197" s="4"/>
    </row>
    <row r="198" spans="15:15" x14ac:dyDescent="0.3">
      <c r="O198" s="4"/>
    </row>
    <row r="199" spans="15:15" x14ac:dyDescent="0.3">
      <c r="O199" s="4"/>
    </row>
    <row r="200" spans="15:15" x14ac:dyDescent="0.3">
      <c r="O200" s="4"/>
    </row>
    <row r="201" spans="15:15" x14ac:dyDescent="0.3">
      <c r="O201" s="4"/>
    </row>
    <row r="202" spans="15:15" x14ac:dyDescent="0.3">
      <c r="O202" s="4"/>
    </row>
    <row r="203" spans="15:15" x14ac:dyDescent="0.3">
      <c r="O203" s="4"/>
    </row>
    <row r="204" spans="15:15" x14ac:dyDescent="0.3">
      <c r="O204" s="4"/>
    </row>
    <row r="205" spans="15:15" x14ac:dyDescent="0.3">
      <c r="O205" s="4"/>
    </row>
    <row r="206" spans="15:15" x14ac:dyDescent="0.3">
      <c r="O206" s="4"/>
    </row>
    <row r="207" spans="15:15" x14ac:dyDescent="0.3">
      <c r="O207" s="4"/>
    </row>
    <row r="208" spans="15:15" x14ac:dyDescent="0.3">
      <c r="O208" s="4"/>
    </row>
    <row r="209" spans="15:15" x14ac:dyDescent="0.3">
      <c r="O209" s="4"/>
    </row>
    <row r="210" spans="15:15" x14ac:dyDescent="0.3">
      <c r="O210" s="4"/>
    </row>
    <row r="211" spans="15:15" x14ac:dyDescent="0.3">
      <c r="O211" s="4"/>
    </row>
    <row r="212" spans="15:15" x14ac:dyDescent="0.3">
      <c r="O212" s="4"/>
    </row>
    <row r="213" spans="15:15" x14ac:dyDescent="0.3">
      <c r="O213" s="4"/>
    </row>
    <row r="214" spans="15:15" x14ac:dyDescent="0.3">
      <c r="O214" s="4"/>
    </row>
    <row r="215" spans="15:15" x14ac:dyDescent="0.3">
      <c r="O215" s="4"/>
    </row>
    <row r="216" spans="15:15" x14ac:dyDescent="0.3">
      <c r="O216" s="4"/>
    </row>
    <row r="217" spans="15:15" x14ac:dyDescent="0.3">
      <c r="O217" s="4"/>
    </row>
    <row r="218" spans="15:15" x14ac:dyDescent="0.3">
      <c r="O218" s="4"/>
    </row>
    <row r="219" spans="15:15" x14ac:dyDescent="0.3">
      <c r="O219" s="4"/>
    </row>
    <row r="220" spans="15:15" x14ac:dyDescent="0.3">
      <c r="O220" s="4"/>
    </row>
    <row r="221" spans="15:15" x14ac:dyDescent="0.3">
      <c r="O221" s="4"/>
    </row>
    <row r="222" spans="15:15" x14ac:dyDescent="0.3">
      <c r="O222" s="4"/>
    </row>
    <row r="223" spans="15:15" x14ac:dyDescent="0.3">
      <c r="O223" s="4"/>
    </row>
    <row r="224" spans="15:15" x14ac:dyDescent="0.3">
      <c r="O224" s="4"/>
    </row>
    <row r="225" spans="15:15" x14ac:dyDescent="0.3">
      <c r="O225" s="4"/>
    </row>
    <row r="226" spans="15:15" x14ac:dyDescent="0.3">
      <c r="O226" s="4"/>
    </row>
    <row r="227" spans="15:15" x14ac:dyDescent="0.3">
      <c r="O227" s="4"/>
    </row>
    <row r="228" spans="15:15" x14ac:dyDescent="0.3">
      <c r="O228" s="4"/>
    </row>
    <row r="229" spans="15:15" x14ac:dyDescent="0.3">
      <c r="O229" s="4"/>
    </row>
    <row r="230" spans="15:15" x14ac:dyDescent="0.3">
      <c r="O230" s="4"/>
    </row>
    <row r="231" spans="15:15" x14ac:dyDescent="0.3">
      <c r="O231" s="4"/>
    </row>
    <row r="232" spans="15:15" x14ac:dyDescent="0.3">
      <c r="O232" s="4"/>
    </row>
    <row r="233" spans="15:15" x14ac:dyDescent="0.3">
      <c r="O233" s="4"/>
    </row>
    <row r="234" spans="15:15" x14ac:dyDescent="0.3">
      <c r="O234" s="4"/>
    </row>
    <row r="235" spans="15:15" x14ac:dyDescent="0.3">
      <c r="O235" s="4"/>
    </row>
    <row r="236" spans="15:15" x14ac:dyDescent="0.3">
      <c r="O236" s="4"/>
    </row>
    <row r="237" spans="15:15" x14ac:dyDescent="0.3">
      <c r="O237" s="4"/>
    </row>
    <row r="238" spans="15:15" x14ac:dyDescent="0.3">
      <c r="O238" s="4"/>
    </row>
    <row r="239" spans="15:15" x14ac:dyDescent="0.3">
      <c r="O239" s="4"/>
    </row>
    <row r="240" spans="15:15" x14ac:dyDescent="0.3">
      <c r="O240" s="4"/>
    </row>
    <row r="241" spans="15:15" x14ac:dyDescent="0.3">
      <c r="O241" s="4"/>
    </row>
    <row r="242" spans="15:15" x14ac:dyDescent="0.3">
      <c r="O242" s="4"/>
    </row>
    <row r="243" spans="15:15" x14ac:dyDescent="0.3">
      <c r="O243" s="4"/>
    </row>
    <row r="244" spans="15:15" x14ac:dyDescent="0.3">
      <c r="O244" s="4"/>
    </row>
    <row r="245" spans="15:15" x14ac:dyDescent="0.3">
      <c r="O245" s="4"/>
    </row>
    <row r="246" spans="15:15" x14ac:dyDescent="0.3">
      <c r="O246" s="4"/>
    </row>
    <row r="247" spans="15:15" x14ac:dyDescent="0.3">
      <c r="O247" s="4"/>
    </row>
    <row r="248" spans="15:15" x14ac:dyDescent="0.3">
      <c r="O248" s="4"/>
    </row>
    <row r="249" spans="15:15" x14ac:dyDescent="0.3">
      <c r="O249" s="4"/>
    </row>
    <row r="250" spans="15:15" x14ac:dyDescent="0.3">
      <c r="O250" s="4"/>
    </row>
    <row r="251" spans="15:15" x14ac:dyDescent="0.3">
      <c r="O251" s="4"/>
    </row>
    <row r="252" spans="15:15" x14ac:dyDescent="0.3">
      <c r="O252" s="4"/>
    </row>
    <row r="253" spans="15:15" x14ac:dyDescent="0.3">
      <c r="O253" s="4"/>
    </row>
    <row r="254" spans="15:15" x14ac:dyDescent="0.3">
      <c r="O254" s="4"/>
    </row>
    <row r="255" spans="15:15" x14ac:dyDescent="0.3">
      <c r="O255" s="4"/>
    </row>
    <row r="256" spans="15:15" x14ac:dyDescent="0.3">
      <c r="O256" s="4"/>
    </row>
    <row r="257" spans="15:15" x14ac:dyDescent="0.3">
      <c r="O257" s="4"/>
    </row>
    <row r="258" spans="15:15" x14ac:dyDescent="0.3">
      <c r="O258" s="4"/>
    </row>
    <row r="259" spans="15:15" x14ac:dyDescent="0.3">
      <c r="O259" s="4"/>
    </row>
    <row r="260" spans="15:15" x14ac:dyDescent="0.3">
      <c r="O260" s="4"/>
    </row>
    <row r="261" spans="15:15" x14ac:dyDescent="0.3">
      <c r="O261" s="4"/>
    </row>
    <row r="262" spans="15:15" x14ac:dyDescent="0.3">
      <c r="O262" s="4"/>
    </row>
    <row r="263" spans="15:15" x14ac:dyDescent="0.3">
      <c r="O263" s="4"/>
    </row>
    <row r="264" spans="15:15" x14ac:dyDescent="0.3">
      <c r="O264" s="4"/>
    </row>
    <row r="265" spans="15:15" x14ac:dyDescent="0.3">
      <c r="O265" s="4"/>
    </row>
    <row r="266" spans="15:15" x14ac:dyDescent="0.3">
      <c r="O266" s="4"/>
    </row>
    <row r="267" spans="15:15" x14ac:dyDescent="0.3">
      <c r="O267" s="4"/>
    </row>
    <row r="268" spans="15:15" x14ac:dyDescent="0.3">
      <c r="O268" s="4"/>
    </row>
    <row r="269" spans="15:15" x14ac:dyDescent="0.3">
      <c r="O269" s="4"/>
    </row>
    <row r="270" spans="15:15" x14ac:dyDescent="0.3">
      <c r="O270" s="4"/>
    </row>
    <row r="271" spans="15:15" x14ac:dyDescent="0.3">
      <c r="O271" s="4"/>
    </row>
    <row r="272" spans="15:15" x14ac:dyDescent="0.3">
      <c r="O272" s="4"/>
    </row>
    <row r="273" spans="15:15" x14ac:dyDescent="0.3">
      <c r="O273" s="4"/>
    </row>
    <row r="274" spans="15:15" x14ac:dyDescent="0.3">
      <c r="O274" s="4"/>
    </row>
    <row r="275" spans="15:15" x14ac:dyDescent="0.3">
      <c r="O275" s="4"/>
    </row>
    <row r="276" spans="15:15" x14ac:dyDescent="0.3">
      <c r="O276" s="4"/>
    </row>
    <row r="277" spans="15:15" x14ac:dyDescent="0.3">
      <c r="O277" s="4"/>
    </row>
    <row r="278" spans="15:15" x14ac:dyDescent="0.3">
      <c r="O278" s="4"/>
    </row>
    <row r="279" spans="15:15" x14ac:dyDescent="0.3">
      <c r="O279" s="4"/>
    </row>
    <row r="280" spans="15:15" x14ac:dyDescent="0.3">
      <c r="O280" s="4"/>
    </row>
    <row r="281" spans="15:15" x14ac:dyDescent="0.3">
      <c r="O281" s="4"/>
    </row>
    <row r="282" spans="15:15" x14ac:dyDescent="0.3">
      <c r="O282" s="4"/>
    </row>
    <row r="283" spans="15:15" x14ac:dyDescent="0.3">
      <c r="O283" s="4"/>
    </row>
    <row r="284" spans="15:15" x14ac:dyDescent="0.3">
      <c r="O284" s="4"/>
    </row>
    <row r="285" spans="15:15" x14ac:dyDescent="0.3">
      <c r="O285" s="4"/>
    </row>
    <row r="286" spans="15:15" x14ac:dyDescent="0.3">
      <c r="O286" s="4"/>
    </row>
    <row r="287" spans="15:15" x14ac:dyDescent="0.3">
      <c r="O287" s="4"/>
    </row>
    <row r="288" spans="15:15" x14ac:dyDescent="0.3">
      <c r="O288" s="4"/>
    </row>
    <row r="289" spans="15:15" x14ac:dyDescent="0.3">
      <c r="O289" s="4"/>
    </row>
    <row r="290" spans="15:15" x14ac:dyDescent="0.3">
      <c r="O290" s="4"/>
    </row>
    <row r="291" spans="15:15" x14ac:dyDescent="0.3">
      <c r="O291" s="4"/>
    </row>
    <row r="292" spans="15:15" x14ac:dyDescent="0.3">
      <c r="O292" s="4"/>
    </row>
    <row r="293" spans="15:15" x14ac:dyDescent="0.3">
      <c r="O293" s="4"/>
    </row>
    <row r="294" spans="15:15" x14ac:dyDescent="0.3">
      <c r="O294" s="4"/>
    </row>
    <row r="295" spans="15:15" x14ac:dyDescent="0.3">
      <c r="O295" s="4"/>
    </row>
    <row r="296" spans="15:15" x14ac:dyDescent="0.3">
      <c r="O296" s="4"/>
    </row>
    <row r="297" spans="15:15" x14ac:dyDescent="0.3">
      <c r="O297" s="4"/>
    </row>
    <row r="298" spans="15:15" x14ac:dyDescent="0.3">
      <c r="O298" s="4"/>
    </row>
    <row r="299" spans="15:15" x14ac:dyDescent="0.3">
      <c r="O299" s="4"/>
    </row>
    <row r="300" spans="15:15" x14ac:dyDescent="0.3">
      <c r="O300" s="4"/>
    </row>
    <row r="301" spans="15:15" x14ac:dyDescent="0.3">
      <c r="O301" s="4"/>
    </row>
    <row r="302" spans="15:15" x14ac:dyDescent="0.3">
      <c r="O302" s="4"/>
    </row>
    <row r="303" spans="15:15" x14ac:dyDescent="0.3">
      <c r="O303" s="4"/>
    </row>
    <row r="304" spans="15:15" x14ac:dyDescent="0.3">
      <c r="O304" s="4"/>
    </row>
    <row r="305" spans="15:15" x14ac:dyDescent="0.3">
      <c r="O305" s="4"/>
    </row>
    <row r="306" spans="15:15" x14ac:dyDescent="0.3">
      <c r="O306" s="4"/>
    </row>
    <row r="307" spans="15:15" x14ac:dyDescent="0.3">
      <c r="O307" s="4"/>
    </row>
    <row r="308" spans="15:15" x14ac:dyDescent="0.3">
      <c r="O308" s="4"/>
    </row>
    <row r="309" spans="15:15" x14ac:dyDescent="0.3">
      <c r="O309" s="4"/>
    </row>
    <row r="310" spans="15:15" x14ac:dyDescent="0.3">
      <c r="O310" s="4"/>
    </row>
    <row r="311" spans="15:15" x14ac:dyDescent="0.3">
      <c r="O311" s="4"/>
    </row>
    <row r="312" spans="15:15" x14ac:dyDescent="0.3">
      <c r="O312" s="4"/>
    </row>
    <row r="313" spans="15:15" x14ac:dyDescent="0.3">
      <c r="O313" s="4"/>
    </row>
    <row r="314" spans="15:15" x14ac:dyDescent="0.3">
      <c r="O314" s="4"/>
    </row>
    <row r="315" spans="15:15" x14ac:dyDescent="0.3">
      <c r="O315" s="4"/>
    </row>
    <row r="316" spans="15:15" x14ac:dyDescent="0.3">
      <c r="O316" s="4"/>
    </row>
    <row r="317" spans="15:15" x14ac:dyDescent="0.3">
      <c r="O317" s="4"/>
    </row>
    <row r="318" spans="15:15" x14ac:dyDescent="0.3">
      <c r="O318" s="4"/>
    </row>
    <row r="319" spans="15:15" x14ac:dyDescent="0.3">
      <c r="O319" s="4"/>
    </row>
    <row r="320" spans="15:15" x14ac:dyDescent="0.3">
      <c r="O320" s="4"/>
    </row>
    <row r="321" spans="15:15" x14ac:dyDescent="0.3">
      <c r="O321" s="4"/>
    </row>
    <row r="322" spans="15:15" x14ac:dyDescent="0.3">
      <c r="O322" s="4"/>
    </row>
    <row r="323" spans="15:15" x14ac:dyDescent="0.3">
      <c r="O323" s="4"/>
    </row>
    <row r="324" spans="15:15" x14ac:dyDescent="0.3">
      <c r="O324" s="4"/>
    </row>
    <row r="325" spans="15:15" x14ac:dyDescent="0.3">
      <c r="O325" s="4"/>
    </row>
    <row r="326" spans="15:15" x14ac:dyDescent="0.3">
      <c r="O326" s="4"/>
    </row>
    <row r="327" spans="15:15" x14ac:dyDescent="0.3">
      <c r="O327" s="4"/>
    </row>
    <row r="328" spans="15:15" x14ac:dyDescent="0.3">
      <c r="O328" s="4"/>
    </row>
    <row r="329" spans="15:15" x14ac:dyDescent="0.3">
      <c r="O329" s="4"/>
    </row>
    <row r="330" spans="15:15" x14ac:dyDescent="0.3">
      <c r="O330" s="4"/>
    </row>
    <row r="331" spans="15:15" x14ac:dyDescent="0.3">
      <c r="O331" s="4"/>
    </row>
    <row r="332" spans="15:15" x14ac:dyDescent="0.3">
      <c r="O332" s="4"/>
    </row>
    <row r="333" spans="15:15" x14ac:dyDescent="0.3">
      <c r="O333" s="4"/>
    </row>
    <row r="334" spans="15:15" x14ac:dyDescent="0.3">
      <c r="O334" s="4"/>
    </row>
    <row r="335" spans="15:15" x14ac:dyDescent="0.3">
      <c r="O335" s="4"/>
    </row>
    <row r="336" spans="15:15" x14ac:dyDescent="0.3">
      <c r="O336" s="4"/>
    </row>
    <row r="337" spans="15:15" x14ac:dyDescent="0.3">
      <c r="O337" s="4"/>
    </row>
    <row r="338" spans="15:15" x14ac:dyDescent="0.3">
      <c r="O338" s="4"/>
    </row>
    <row r="339" spans="15:15" x14ac:dyDescent="0.3">
      <c r="O339" s="4"/>
    </row>
    <row r="340" spans="15:15" x14ac:dyDescent="0.3">
      <c r="O340" s="4"/>
    </row>
    <row r="341" spans="15:15" x14ac:dyDescent="0.3">
      <c r="O341" s="4"/>
    </row>
    <row r="342" spans="15:15" x14ac:dyDescent="0.3">
      <c r="O342" s="4"/>
    </row>
    <row r="343" spans="15:15" x14ac:dyDescent="0.3">
      <c r="O343" s="4"/>
    </row>
    <row r="344" spans="15:15" x14ac:dyDescent="0.3">
      <c r="O344" s="4"/>
    </row>
    <row r="345" spans="15:15" x14ac:dyDescent="0.3">
      <c r="O345" s="4"/>
    </row>
    <row r="346" spans="15:15" x14ac:dyDescent="0.3">
      <c r="O346" s="4"/>
    </row>
    <row r="347" spans="15:15" x14ac:dyDescent="0.3">
      <c r="O347" s="4"/>
    </row>
    <row r="348" spans="15:15" x14ac:dyDescent="0.3">
      <c r="O348" s="4"/>
    </row>
    <row r="349" spans="15:15" x14ac:dyDescent="0.3">
      <c r="O349" s="4"/>
    </row>
    <row r="350" spans="15:15" x14ac:dyDescent="0.3">
      <c r="O350" s="4"/>
    </row>
    <row r="351" spans="15:15" x14ac:dyDescent="0.3">
      <c r="O351" s="4"/>
    </row>
    <row r="352" spans="15:15" x14ac:dyDescent="0.3">
      <c r="O352" s="4"/>
    </row>
    <row r="353" spans="15:15" x14ac:dyDescent="0.3">
      <c r="O353" s="4"/>
    </row>
    <row r="354" spans="15:15" x14ac:dyDescent="0.3">
      <c r="O354" s="4"/>
    </row>
    <row r="355" spans="15:15" x14ac:dyDescent="0.3">
      <c r="O355" s="4"/>
    </row>
    <row r="356" spans="15:15" x14ac:dyDescent="0.3">
      <c r="O356" s="4"/>
    </row>
    <row r="357" spans="15:15" x14ac:dyDescent="0.3">
      <c r="O357" s="4"/>
    </row>
    <row r="358" spans="15:15" x14ac:dyDescent="0.3">
      <c r="O358" s="4"/>
    </row>
    <row r="359" spans="15:15" x14ac:dyDescent="0.3">
      <c r="O359" s="4"/>
    </row>
    <row r="360" spans="15:15" x14ac:dyDescent="0.3">
      <c r="O360" s="4"/>
    </row>
    <row r="361" spans="15:15" x14ac:dyDescent="0.3">
      <c r="O361" s="4"/>
    </row>
    <row r="362" spans="15:15" x14ac:dyDescent="0.3">
      <c r="O362" s="4"/>
    </row>
    <row r="363" spans="15:15" x14ac:dyDescent="0.3">
      <c r="O363" s="4"/>
    </row>
    <row r="364" spans="15:15" x14ac:dyDescent="0.3">
      <c r="O364" s="4"/>
    </row>
    <row r="365" spans="15:15" x14ac:dyDescent="0.3">
      <c r="O365" s="4"/>
    </row>
    <row r="366" spans="15:15" x14ac:dyDescent="0.3">
      <c r="O366" s="4"/>
    </row>
    <row r="367" spans="15:15" x14ac:dyDescent="0.3">
      <c r="O367" s="4"/>
    </row>
    <row r="368" spans="15:15" x14ac:dyDescent="0.3">
      <c r="O368" s="4"/>
    </row>
    <row r="369" spans="15:15" x14ac:dyDescent="0.3">
      <c r="O369" s="4"/>
    </row>
    <row r="370" spans="15:15" x14ac:dyDescent="0.3">
      <c r="O370" s="4"/>
    </row>
    <row r="371" spans="15:15" x14ac:dyDescent="0.3">
      <c r="O371" s="4"/>
    </row>
    <row r="372" spans="15:15" x14ac:dyDescent="0.3">
      <c r="O372" s="4"/>
    </row>
    <row r="373" spans="15:15" x14ac:dyDescent="0.3">
      <c r="O373" s="4"/>
    </row>
    <row r="374" spans="15:15" x14ac:dyDescent="0.3">
      <c r="O374" s="4"/>
    </row>
    <row r="375" spans="15:15" x14ac:dyDescent="0.3">
      <c r="O375" s="4"/>
    </row>
    <row r="376" spans="15:15" x14ac:dyDescent="0.3">
      <c r="O376" s="4"/>
    </row>
    <row r="377" spans="15:15" x14ac:dyDescent="0.3">
      <c r="O377" s="4"/>
    </row>
    <row r="378" spans="15:15" x14ac:dyDescent="0.3">
      <c r="O378" s="4"/>
    </row>
    <row r="379" spans="15:15" x14ac:dyDescent="0.3">
      <c r="O379" s="4"/>
    </row>
    <row r="380" spans="15:15" x14ac:dyDescent="0.3">
      <c r="O380" s="4"/>
    </row>
    <row r="381" spans="15:15" x14ac:dyDescent="0.3">
      <c r="O381" s="4"/>
    </row>
    <row r="382" spans="15:15" x14ac:dyDescent="0.3">
      <c r="O382" s="4"/>
    </row>
    <row r="383" spans="15:15" x14ac:dyDescent="0.3">
      <c r="O383" s="4"/>
    </row>
    <row r="384" spans="15:15" x14ac:dyDescent="0.3">
      <c r="O384" s="4"/>
    </row>
    <row r="385" spans="15:15" x14ac:dyDescent="0.3">
      <c r="O385" s="4"/>
    </row>
    <row r="386" spans="15:15" x14ac:dyDescent="0.3">
      <c r="O386" s="4"/>
    </row>
    <row r="387" spans="15:15" x14ac:dyDescent="0.3">
      <c r="O387" s="4"/>
    </row>
    <row r="388" spans="15:15" x14ac:dyDescent="0.3">
      <c r="O388" s="4"/>
    </row>
    <row r="389" spans="15:15" x14ac:dyDescent="0.3">
      <c r="O389" s="4"/>
    </row>
    <row r="390" spans="15:15" x14ac:dyDescent="0.3">
      <c r="O390" s="4"/>
    </row>
    <row r="391" spans="15:15" x14ac:dyDescent="0.3">
      <c r="O391" s="4"/>
    </row>
    <row r="392" spans="15:15" x14ac:dyDescent="0.3">
      <c r="O392" s="4"/>
    </row>
    <row r="393" spans="15:15" x14ac:dyDescent="0.3">
      <c r="O393" s="4"/>
    </row>
    <row r="394" spans="15:15" x14ac:dyDescent="0.3">
      <c r="O394" s="4"/>
    </row>
    <row r="395" spans="15:15" x14ac:dyDescent="0.3">
      <c r="O395" s="4"/>
    </row>
    <row r="396" spans="15:15" x14ac:dyDescent="0.3">
      <c r="O396" s="4"/>
    </row>
    <row r="397" spans="15:15" x14ac:dyDescent="0.3">
      <c r="O397" s="4"/>
    </row>
    <row r="398" spans="15:15" x14ac:dyDescent="0.3">
      <c r="O398" s="4"/>
    </row>
    <row r="399" spans="15:15" x14ac:dyDescent="0.3">
      <c r="O399" s="4"/>
    </row>
    <row r="400" spans="15:15" x14ac:dyDescent="0.3">
      <c r="O400" s="4"/>
    </row>
    <row r="401" spans="15:15" x14ac:dyDescent="0.3">
      <c r="O401" s="4"/>
    </row>
    <row r="402" spans="15:15" x14ac:dyDescent="0.3">
      <c r="O402" s="4"/>
    </row>
    <row r="403" spans="15:15" x14ac:dyDescent="0.3">
      <c r="O403" s="4"/>
    </row>
    <row r="404" spans="15:15" x14ac:dyDescent="0.3">
      <c r="O404" s="4"/>
    </row>
    <row r="405" spans="15:15" x14ac:dyDescent="0.3">
      <c r="O405" s="4"/>
    </row>
    <row r="406" spans="15:15" x14ac:dyDescent="0.3">
      <c r="O406" s="4"/>
    </row>
    <row r="407" spans="15:15" x14ac:dyDescent="0.3">
      <c r="O407" s="4"/>
    </row>
    <row r="408" spans="15:15" x14ac:dyDescent="0.3">
      <c r="O408" s="4"/>
    </row>
    <row r="409" spans="15:15" x14ac:dyDescent="0.3">
      <c r="O409" s="4"/>
    </row>
    <row r="410" spans="15:15" x14ac:dyDescent="0.3">
      <c r="O410" s="4"/>
    </row>
    <row r="411" spans="15:15" x14ac:dyDescent="0.3">
      <c r="O411" s="4"/>
    </row>
    <row r="412" spans="15:15" x14ac:dyDescent="0.3">
      <c r="O412" s="4"/>
    </row>
    <row r="413" spans="15:15" x14ac:dyDescent="0.3">
      <c r="O413" s="4"/>
    </row>
    <row r="414" spans="15:15" x14ac:dyDescent="0.3">
      <c r="O414" s="4"/>
    </row>
    <row r="415" spans="15:15" x14ac:dyDescent="0.3">
      <c r="O415" s="4"/>
    </row>
    <row r="416" spans="15:15" x14ac:dyDescent="0.3">
      <c r="O416" s="4"/>
    </row>
    <row r="417" spans="15:15" x14ac:dyDescent="0.3">
      <c r="O417" s="4"/>
    </row>
    <row r="418" spans="15:15" x14ac:dyDescent="0.3">
      <c r="O418" s="4"/>
    </row>
    <row r="419" spans="15:15" x14ac:dyDescent="0.3">
      <c r="O419" s="4"/>
    </row>
    <row r="420" spans="15:15" x14ac:dyDescent="0.3">
      <c r="O420" s="4"/>
    </row>
    <row r="421" spans="15:15" x14ac:dyDescent="0.3">
      <c r="O421" s="4"/>
    </row>
    <row r="422" spans="15:15" x14ac:dyDescent="0.3">
      <c r="O422" s="4"/>
    </row>
    <row r="423" spans="15:15" x14ac:dyDescent="0.3">
      <c r="O423" s="4"/>
    </row>
    <row r="424" spans="15:15" x14ac:dyDescent="0.3">
      <c r="O424" s="4"/>
    </row>
    <row r="425" spans="15:15" x14ac:dyDescent="0.3">
      <c r="O425" s="4"/>
    </row>
    <row r="426" spans="15:15" x14ac:dyDescent="0.3">
      <c r="O426" s="4"/>
    </row>
    <row r="427" spans="15:15" x14ac:dyDescent="0.3">
      <c r="O427" s="4"/>
    </row>
    <row r="428" spans="15:15" x14ac:dyDescent="0.3">
      <c r="O428" s="4"/>
    </row>
    <row r="429" spans="15:15" x14ac:dyDescent="0.3">
      <c r="O429" s="4"/>
    </row>
    <row r="430" spans="15:15" x14ac:dyDescent="0.3">
      <c r="O430" s="4"/>
    </row>
    <row r="431" spans="15:15" x14ac:dyDescent="0.3">
      <c r="O431" s="4"/>
    </row>
    <row r="432" spans="15:15" x14ac:dyDescent="0.3">
      <c r="O432" s="4"/>
    </row>
    <row r="433" spans="15:15" x14ac:dyDescent="0.3">
      <c r="O433" s="4"/>
    </row>
    <row r="434" spans="15:15" x14ac:dyDescent="0.3">
      <c r="O434" s="4"/>
    </row>
    <row r="435" spans="15:15" x14ac:dyDescent="0.3">
      <c r="O435" s="4"/>
    </row>
    <row r="436" spans="15:15" x14ac:dyDescent="0.3">
      <c r="O436" s="4"/>
    </row>
    <row r="437" spans="15:15" x14ac:dyDescent="0.3">
      <c r="O437" s="4"/>
    </row>
    <row r="438" spans="15:15" x14ac:dyDescent="0.3">
      <c r="O438" s="4"/>
    </row>
    <row r="439" spans="15:15" x14ac:dyDescent="0.3">
      <c r="O439" s="4"/>
    </row>
    <row r="440" spans="15:15" x14ac:dyDescent="0.3">
      <c r="O440" s="4"/>
    </row>
    <row r="441" spans="15:15" x14ac:dyDescent="0.3">
      <c r="O441" s="4"/>
    </row>
    <row r="442" spans="15:15" x14ac:dyDescent="0.3">
      <c r="O442" s="4"/>
    </row>
    <row r="443" spans="15:15" x14ac:dyDescent="0.3">
      <c r="O443" s="4"/>
    </row>
    <row r="444" spans="15:15" x14ac:dyDescent="0.3">
      <c r="O444" s="4"/>
    </row>
    <row r="445" spans="15:15" x14ac:dyDescent="0.3">
      <c r="O445" s="4"/>
    </row>
    <row r="446" spans="15:15" x14ac:dyDescent="0.3">
      <c r="O446" s="4"/>
    </row>
    <row r="447" spans="15:15" x14ac:dyDescent="0.3">
      <c r="O447" s="4"/>
    </row>
    <row r="448" spans="15:15" x14ac:dyDescent="0.3">
      <c r="O448" s="4"/>
    </row>
    <row r="449" spans="15:15" x14ac:dyDescent="0.3">
      <c r="O449" s="4"/>
    </row>
    <row r="450" spans="15:15" x14ac:dyDescent="0.3">
      <c r="O450" s="4"/>
    </row>
    <row r="451" spans="15:15" x14ac:dyDescent="0.3">
      <c r="O451" s="4"/>
    </row>
    <row r="452" spans="15:15" x14ac:dyDescent="0.3">
      <c r="O452" s="4"/>
    </row>
    <row r="453" spans="15:15" x14ac:dyDescent="0.3">
      <c r="O453" s="4"/>
    </row>
    <row r="454" spans="15:15" x14ac:dyDescent="0.3">
      <c r="O454" s="4"/>
    </row>
    <row r="455" spans="15:15" x14ac:dyDescent="0.3">
      <c r="O455" s="4"/>
    </row>
    <row r="456" spans="15:15" x14ac:dyDescent="0.3">
      <c r="O456" s="4"/>
    </row>
    <row r="457" spans="15:15" x14ac:dyDescent="0.3">
      <c r="O457" s="4"/>
    </row>
    <row r="458" spans="15:15" x14ac:dyDescent="0.3">
      <c r="O458" s="4"/>
    </row>
    <row r="459" spans="15:15" x14ac:dyDescent="0.3">
      <c r="O459" s="4"/>
    </row>
    <row r="460" spans="15:15" x14ac:dyDescent="0.3">
      <c r="O460" s="4"/>
    </row>
    <row r="461" spans="15:15" x14ac:dyDescent="0.3">
      <c r="O461" s="4"/>
    </row>
    <row r="462" spans="15:15" x14ac:dyDescent="0.3">
      <c r="O462" s="4"/>
    </row>
    <row r="463" spans="15:15" x14ac:dyDescent="0.3">
      <c r="O463" s="4"/>
    </row>
    <row r="464" spans="15:15" x14ac:dyDescent="0.3">
      <c r="O464" s="4"/>
    </row>
    <row r="465" spans="15:15" x14ac:dyDescent="0.3">
      <c r="O465" s="4"/>
    </row>
    <row r="466" spans="15:15" x14ac:dyDescent="0.3">
      <c r="O466" s="4"/>
    </row>
    <row r="467" spans="15:15" x14ac:dyDescent="0.3">
      <c r="O467" s="4"/>
    </row>
    <row r="468" spans="15:15" x14ac:dyDescent="0.3">
      <c r="O468" s="4"/>
    </row>
    <row r="469" spans="15:15" x14ac:dyDescent="0.3">
      <c r="O469" s="4"/>
    </row>
    <row r="470" spans="15:15" x14ac:dyDescent="0.3">
      <c r="O470" s="4"/>
    </row>
    <row r="471" spans="15:15" x14ac:dyDescent="0.3">
      <c r="O471" s="4"/>
    </row>
    <row r="472" spans="15:15" x14ac:dyDescent="0.3">
      <c r="O472" s="4"/>
    </row>
    <row r="473" spans="15:15" x14ac:dyDescent="0.3">
      <c r="O473" s="4"/>
    </row>
    <row r="474" spans="15:15" x14ac:dyDescent="0.3">
      <c r="O474" s="4"/>
    </row>
    <row r="475" spans="15:15" x14ac:dyDescent="0.3">
      <c r="O475" s="4"/>
    </row>
    <row r="476" spans="15:15" x14ac:dyDescent="0.3">
      <c r="O476" s="4"/>
    </row>
    <row r="477" spans="15:15" x14ac:dyDescent="0.3">
      <c r="O477" s="4"/>
    </row>
    <row r="478" spans="15:15" x14ac:dyDescent="0.3">
      <c r="O478" s="4"/>
    </row>
    <row r="479" spans="15:15" x14ac:dyDescent="0.3">
      <c r="O479" s="4"/>
    </row>
    <row r="480" spans="15:15" x14ac:dyDescent="0.3">
      <c r="O480" s="4"/>
    </row>
    <row r="481" spans="15:15" x14ac:dyDescent="0.3">
      <c r="O481" s="4"/>
    </row>
    <row r="482" spans="15:15" x14ac:dyDescent="0.3">
      <c r="O482" s="4"/>
    </row>
    <row r="483" spans="15:15" x14ac:dyDescent="0.3">
      <c r="O483" s="4"/>
    </row>
    <row r="484" spans="15:15" x14ac:dyDescent="0.3">
      <c r="O484" s="4"/>
    </row>
    <row r="485" spans="15:15" x14ac:dyDescent="0.3">
      <c r="O485" s="4"/>
    </row>
    <row r="486" spans="15:15" x14ac:dyDescent="0.3">
      <c r="O486" s="4"/>
    </row>
    <row r="487" spans="15:15" x14ac:dyDescent="0.3">
      <c r="O487" s="4"/>
    </row>
    <row r="488" spans="15:15" x14ac:dyDescent="0.3">
      <c r="O488" s="4"/>
    </row>
    <row r="489" spans="15:15" x14ac:dyDescent="0.3">
      <c r="O489" s="4"/>
    </row>
    <row r="490" spans="15:15" x14ac:dyDescent="0.3">
      <c r="O490" s="4"/>
    </row>
    <row r="491" spans="15:15" x14ac:dyDescent="0.3">
      <c r="O491" s="4"/>
    </row>
    <row r="492" spans="15:15" x14ac:dyDescent="0.3">
      <c r="O492" s="4"/>
    </row>
    <row r="493" spans="15:15" x14ac:dyDescent="0.3">
      <c r="O493" s="4"/>
    </row>
    <row r="494" spans="15:15" x14ac:dyDescent="0.3">
      <c r="O494" s="4"/>
    </row>
  </sheetData>
  <pageMargins left="0.7" right="0.7" top="0.75" bottom="0.75" header="0.3" footer="0.3"/>
  <pageSetup orientation="portrait" horizontalDpi="4294967293" verticalDpi="4294967293"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24"/>
  <sheetViews>
    <sheetView zoomScaleNormal="100" workbookViewId="0">
      <pane ySplit="1" topLeftCell="A2" activePane="bottomLeft" state="frozen"/>
      <selection pane="bottomLeft" activeCell="D32" sqref="D32"/>
    </sheetView>
  </sheetViews>
  <sheetFormatPr defaultRowHeight="14.4" x14ac:dyDescent="0.3"/>
  <cols>
    <col min="1" max="1" width="10.6640625" customWidth="1"/>
    <col min="2" max="2" width="7.109375" customWidth="1"/>
    <col min="3" max="3" width="5.44140625" customWidth="1"/>
    <col min="4" max="4" width="7.109375" customWidth="1"/>
    <col min="5" max="5" width="24.33203125" customWidth="1"/>
    <col min="6" max="6" width="23.5546875" customWidth="1"/>
    <col min="7" max="7" width="6.44140625" customWidth="1"/>
    <col min="8" max="8" width="7.109375" customWidth="1"/>
    <col min="9" max="9" width="6.88671875" customWidth="1"/>
    <col min="10" max="10" width="8.5546875" customWidth="1"/>
    <col min="11" max="11" width="7.88671875" customWidth="1"/>
    <col min="13" max="13" width="15.6640625" customWidth="1"/>
    <col min="14" max="14" width="11.33203125" customWidth="1"/>
    <col min="15" max="15" width="76.44140625" customWidth="1"/>
  </cols>
  <sheetData>
    <row r="1" spans="1:16" s="1" customFormat="1" ht="46.5" customHeight="1" x14ac:dyDescent="0.3">
      <c r="A1" s="1" t="s">
        <v>0</v>
      </c>
      <c r="B1" s="1" t="s">
        <v>1</v>
      </c>
      <c r="C1" s="1" t="s">
        <v>2906</v>
      </c>
      <c r="D1" s="1" t="s">
        <v>2908</v>
      </c>
      <c r="E1" s="1" t="s">
        <v>2905</v>
      </c>
      <c r="F1" s="1" t="s">
        <v>4</v>
      </c>
      <c r="G1" s="1" t="s">
        <v>5</v>
      </c>
      <c r="H1" s="1" t="s">
        <v>9</v>
      </c>
      <c r="I1" s="1" t="s">
        <v>10</v>
      </c>
      <c r="J1" s="1" t="s">
        <v>11</v>
      </c>
      <c r="K1" s="1" t="s">
        <v>1252</v>
      </c>
      <c r="L1" s="1" t="s">
        <v>3292</v>
      </c>
      <c r="M1" s="1" t="s">
        <v>7</v>
      </c>
      <c r="N1" s="1" t="s">
        <v>2907</v>
      </c>
      <c r="O1" s="10" t="s">
        <v>8</v>
      </c>
      <c r="P1" s="1" t="s">
        <v>3304</v>
      </c>
    </row>
    <row r="2" spans="1:16" ht="115.2" x14ac:dyDescent="0.3">
      <c r="A2" s="23" t="s">
        <v>3116</v>
      </c>
      <c r="B2" s="23" t="s">
        <v>3117</v>
      </c>
      <c r="C2" s="8"/>
      <c r="D2" s="8" t="s">
        <v>3084</v>
      </c>
      <c r="E2" s="23" t="s">
        <v>3118</v>
      </c>
      <c r="F2" s="23" t="s">
        <v>3119</v>
      </c>
      <c r="G2" s="8" t="s">
        <v>2978</v>
      </c>
      <c r="H2" s="8"/>
      <c r="I2" s="8"/>
      <c r="J2" s="8"/>
      <c r="K2" s="8" t="s">
        <v>3120</v>
      </c>
      <c r="L2" s="8"/>
      <c r="M2" s="8"/>
      <c r="N2" s="8" t="s">
        <v>3087</v>
      </c>
      <c r="O2" s="23" t="s">
        <v>3456</v>
      </c>
      <c r="P2">
        <v>2</v>
      </c>
    </row>
    <row r="3" spans="1:16" ht="57.6" x14ac:dyDescent="0.3">
      <c r="A3" s="21">
        <v>5333</v>
      </c>
      <c r="B3" s="16" t="s">
        <v>16</v>
      </c>
      <c r="C3" s="16">
        <v>362</v>
      </c>
      <c r="D3" s="16" t="s">
        <v>3064</v>
      </c>
      <c r="E3" s="22" t="s">
        <v>3453</v>
      </c>
      <c r="F3" s="22"/>
      <c r="G3" s="16"/>
      <c r="H3" s="16">
        <v>0</v>
      </c>
      <c r="I3" s="16"/>
      <c r="J3" s="16"/>
      <c r="K3" s="16"/>
      <c r="L3" s="16" t="s">
        <v>3454</v>
      </c>
      <c r="M3" s="16" t="s">
        <v>20</v>
      </c>
      <c r="N3" s="16" t="s">
        <v>3067</v>
      </c>
      <c r="O3" s="22" t="s">
        <v>3461</v>
      </c>
    </row>
    <row r="4" spans="1:16" ht="43.2" x14ac:dyDescent="0.3">
      <c r="A4" s="21">
        <v>5335</v>
      </c>
      <c r="B4" s="16"/>
      <c r="C4" s="16">
        <v>362</v>
      </c>
      <c r="D4" s="16" t="s">
        <v>3084</v>
      </c>
      <c r="E4" s="22" t="s">
        <v>3455</v>
      </c>
      <c r="F4" s="22"/>
      <c r="G4" s="16"/>
      <c r="H4" s="16">
        <v>0</v>
      </c>
      <c r="I4" s="16"/>
      <c r="J4" s="16"/>
      <c r="K4" s="16"/>
      <c r="L4" s="16" t="s">
        <v>20</v>
      </c>
      <c r="M4" s="16"/>
      <c r="N4" s="16" t="s">
        <v>3087</v>
      </c>
      <c r="O4" s="22" t="s">
        <v>3462</v>
      </c>
    </row>
    <row r="5" spans="1:16" ht="57.6" x14ac:dyDescent="0.3">
      <c r="A5" s="49">
        <v>5336</v>
      </c>
      <c r="B5" s="8" t="s">
        <v>16</v>
      </c>
      <c r="C5" s="8">
        <v>362</v>
      </c>
      <c r="D5" s="8" t="s">
        <v>3064</v>
      </c>
      <c r="E5" s="23" t="s">
        <v>3072</v>
      </c>
      <c r="F5" s="23"/>
      <c r="G5" s="8"/>
      <c r="H5" s="8"/>
      <c r="I5" s="8"/>
      <c r="J5" s="8"/>
      <c r="K5" s="8"/>
      <c r="L5" s="8" t="s">
        <v>20</v>
      </c>
      <c r="M5" s="8" t="s">
        <v>20</v>
      </c>
      <c r="N5" s="8" t="s">
        <v>3067</v>
      </c>
      <c r="O5" s="23" t="s">
        <v>3457</v>
      </c>
    </row>
    <row r="6" spans="1:16" ht="141.75" customHeight="1" x14ac:dyDescent="0.3">
      <c r="A6" s="49">
        <v>5336</v>
      </c>
      <c r="B6" s="8" t="s">
        <v>16</v>
      </c>
      <c r="C6" s="8">
        <v>363</v>
      </c>
      <c r="D6" s="8" t="s">
        <v>3084</v>
      </c>
      <c r="E6" s="23" t="s">
        <v>3383</v>
      </c>
      <c r="F6" s="8" t="s">
        <v>3086</v>
      </c>
      <c r="G6" s="8" t="s">
        <v>24</v>
      </c>
      <c r="H6" s="8"/>
      <c r="I6" s="8"/>
      <c r="J6" s="8"/>
      <c r="K6" s="8" t="s">
        <v>2942</v>
      </c>
      <c r="L6" s="8" t="s">
        <v>20</v>
      </c>
      <c r="M6" s="8"/>
      <c r="N6" s="8" t="s">
        <v>3087</v>
      </c>
      <c r="O6" s="23" t="s">
        <v>3458</v>
      </c>
      <c r="P6">
        <v>3</v>
      </c>
    </row>
    <row r="7" spans="1:16" ht="82.5" customHeight="1" x14ac:dyDescent="0.3">
      <c r="A7" s="49">
        <v>5337</v>
      </c>
      <c r="B7" s="8" t="s">
        <v>16</v>
      </c>
      <c r="C7" s="8">
        <v>362</v>
      </c>
      <c r="D7" s="8" t="s">
        <v>3064</v>
      </c>
      <c r="E7" s="23" t="s">
        <v>3382</v>
      </c>
      <c r="F7" s="8"/>
      <c r="G7" s="8"/>
      <c r="H7" s="8"/>
      <c r="I7" s="8"/>
      <c r="J7" s="8"/>
      <c r="K7" s="8">
        <v>1</v>
      </c>
      <c r="L7" s="8" t="s">
        <v>20</v>
      </c>
      <c r="M7" s="8" t="s">
        <v>20</v>
      </c>
      <c r="N7" s="8" t="s">
        <v>3067</v>
      </c>
      <c r="O7" s="23" t="s">
        <v>3460</v>
      </c>
    </row>
    <row r="8" spans="1:16" ht="82.5" customHeight="1" x14ac:dyDescent="0.3">
      <c r="A8" s="21">
        <v>5346</v>
      </c>
      <c r="B8" s="16" t="s">
        <v>16</v>
      </c>
      <c r="C8" s="16"/>
      <c r="D8" s="16" t="s">
        <v>3084</v>
      </c>
      <c r="E8" s="22" t="s">
        <v>3463</v>
      </c>
      <c r="F8" s="16"/>
      <c r="G8" s="16"/>
      <c r="H8" s="16">
        <v>0</v>
      </c>
      <c r="I8" s="16"/>
      <c r="J8" s="16"/>
      <c r="K8" s="16"/>
      <c r="L8" s="16" t="s">
        <v>20</v>
      </c>
      <c r="M8" s="16" t="s">
        <v>20</v>
      </c>
      <c r="N8" s="16" t="s">
        <v>3087</v>
      </c>
      <c r="O8" s="22" t="s">
        <v>3467</v>
      </c>
    </row>
    <row r="9" spans="1:16" ht="43.2" x14ac:dyDescent="0.3">
      <c r="A9" s="15">
        <v>5348</v>
      </c>
      <c r="B9" s="16" t="s">
        <v>51</v>
      </c>
      <c r="C9" s="16">
        <v>363</v>
      </c>
      <c r="D9" s="16" t="s">
        <v>2950</v>
      </c>
      <c r="E9" s="22" t="s">
        <v>3075</v>
      </c>
      <c r="F9" s="16"/>
      <c r="G9" s="16"/>
      <c r="H9" s="16">
        <v>0</v>
      </c>
      <c r="I9" s="16"/>
      <c r="J9" s="16"/>
      <c r="K9" s="16">
        <v>0</v>
      </c>
      <c r="L9" s="16" t="s">
        <v>20</v>
      </c>
      <c r="M9" s="16" t="s">
        <v>20</v>
      </c>
      <c r="N9" s="16" t="s">
        <v>3076</v>
      </c>
      <c r="O9" s="22" t="s">
        <v>3077</v>
      </c>
      <c r="P9">
        <v>4</v>
      </c>
    </row>
    <row r="10" spans="1:16" ht="86.4" x14ac:dyDescent="0.3">
      <c r="A10" s="26">
        <v>5348</v>
      </c>
      <c r="B10" s="8" t="s">
        <v>51</v>
      </c>
      <c r="C10" s="8">
        <v>362</v>
      </c>
      <c r="D10" s="8" t="s">
        <v>3064</v>
      </c>
      <c r="E10" s="23" t="s">
        <v>3384</v>
      </c>
      <c r="F10" s="8"/>
      <c r="G10" s="8"/>
      <c r="H10" s="8"/>
      <c r="I10" s="8"/>
      <c r="J10" s="8"/>
      <c r="K10" s="8">
        <v>1</v>
      </c>
      <c r="L10" s="8" t="s">
        <v>20</v>
      </c>
      <c r="M10" s="8" t="s">
        <v>20</v>
      </c>
      <c r="N10" s="8" t="s">
        <v>3067</v>
      </c>
      <c r="O10" s="23" t="s">
        <v>3459</v>
      </c>
      <c r="P10">
        <v>5</v>
      </c>
    </row>
    <row r="11" spans="1:16" ht="43.2" x14ac:dyDescent="0.3">
      <c r="A11" s="2">
        <v>5351</v>
      </c>
      <c r="B11" t="s">
        <v>51</v>
      </c>
      <c r="C11">
        <v>362</v>
      </c>
      <c r="D11" t="s">
        <v>3064</v>
      </c>
      <c r="E11" s="4" t="s">
        <v>3069</v>
      </c>
      <c r="F11" t="s">
        <v>3070</v>
      </c>
      <c r="G11" t="s">
        <v>24</v>
      </c>
      <c r="K11">
        <v>1</v>
      </c>
      <c r="L11" t="s">
        <v>20</v>
      </c>
      <c r="M11" t="s">
        <v>20</v>
      </c>
      <c r="N11" t="s">
        <v>3067</v>
      </c>
      <c r="O11" s="4" t="s">
        <v>3385</v>
      </c>
      <c r="P11">
        <v>6</v>
      </c>
    </row>
    <row r="12" spans="1:16" ht="28.8" x14ac:dyDescent="0.3">
      <c r="A12" s="2">
        <v>5352</v>
      </c>
      <c r="B12" s="8" t="s">
        <v>16</v>
      </c>
      <c r="D12" s="8" t="s">
        <v>3084</v>
      </c>
      <c r="E12" s="4" t="s">
        <v>3464</v>
      </c>
      <c r="F12" s="4" t="s">
        <v>3465</v>
      </c>
      <c r="G12" t="s">
        <v>24</v>
      </c>
      <c r="K12" s="8">
        <v>1</v>
      </c>
      <c r="L12" t="s">
        <v>20</v>
      </c>
      <c r="M12" t="s">
        <v>20</v>
      </c>
      <c r="N12" s="8" t="s">
        <v>3087</v>
      </c>
      <c r="O12" s="4" t="s">
        <v>3466</v>
      </c>
    </row>
    <row r="13" spans="1:16" ht="144" x14ac:dyDescent="0.3">
      <c r="A13" s="2">
        <v>5353</v>
      </c>
      <c r="B13" t="s">
        <v>16</v>
      </c>
      <c r="C13" t="s">
        <v>3074</v>
      </c>
      <c r="D13" t="s">
        <v>3064</v>
      </c>
      <c r="E13" t="s">
        <v>3072</v>
      </c>
      <c r="F13" t="s">
        <v>2424</v>
      </c>
      <c r="G13" t="s">
        <v>14</v>
      </c>
      <c r="K13">
        <v>1</v>
      </c>
      <c r="L13" t="s">
        <v>3331</v>
      </c>
      <c r="M13" t="s">
        <v>20</v>
      </c>
      <c r="N13" t="s">
        <v>3067</v>
      </c>
      <c r="O13" s="4" t="s">
        <v>3468</v>
      </c>
      <c r="P13">
        <v>7</v>
      </c>
    </row>
    <row r="14" spans="1:16" ht="57.6" x14ac:dyDescent="0.3">
      <c r="A14" s="2">
        <v>5354</v>
      </c>
      <c r="B14" t="s">
        <v>16</v>
      </c>
      <c r="D14" s="8" t="s">
        <v>3084</v>
      </c>
      <c r="E14" s="4" t="s">
        <v>3469</v>
      </c>
      <c r="F14" t="s">
        <v>3470</v>
      </c>
      <c r="G14" t="s">
        <v>24</v>
      </c>
      <c r="K14">
        <v>1</v>
      </c>
      <c r="L14" t="s">
        <v>20</v>
      </c>
      <c r="M14" t="s">
        <v>20</v>
      </c>
      <c r="N14" s="8" t="s">
        <v>3087</v>
      </c>
      <c r="O14" s="4" t="s">
        <v>3471</v>
      </c>
    </row>
    <row r="15" spans="1:16" ht="28.8" x14ac:dyDescent="0.3">
      <c r="A15" s="15">
        <v>5359</v>
      </c>
      <c r="B15" s="16" t="s">
        <v>51</v>
      </c>
      <c r="C15" s="16">
        <v>363</v>
      </c>
      <c r="D15" s="16" t="s">
        <v>2950</v>
      </c>
      <c r="E15" s="16" t="s">
        <v>3096</v>
      </c>
      <c r="F15" s="16"/>
      <c r="G15" s="16"/>
      <c r="H15" s="16"/>
      <c r="I15" s="16"/>
      <c r="J15" s="16"/>
      <c r="K15" s="16"/>
      <c r="L15" s="16" t="s">
        <v>20</v>
      </c>
      <c r="M15" s="16"/>
      <c r="N15" s="16" t="s">
        <v>3076</v>
      </c>
      <c r="O15" s="22" t="s">
        <v>3095</v>
      </c>
      <c r="P15">
        <v>8</v>
      </c>
    </row>
    <row r="16" spans="1:16" s="8" customFormat="1" ht="43.2" x14ac:dyDescent="0.3">
      <c r="A16" s="26">
        <v>5366</v>
      </c>
      <c r="B16" s="8" t="s">
        <v>16</v>
      </c>
      <c r="D16" s="8" t="s">
        <v>3084</v>
      </c>
      <c r="E16" s="8" t="s">
        <v>3386</v>
      </c>
      <c r="F16" s="8" t="s">
        <v>3155</v>
      </c>
      <c r="G16" s="8" t="s">
        <v>24</v>
      </c>
      <c r="K16" s="8">
        <v>1</v>
      </c>
      <c r="L16" s="8" t="s">
        <v>20</v>
      </c>
      <c r="M16" s="8" t="s">
        <v>20</v>
      </c>
      <c r="N16" s="8" t="s">
        <v>3087</v>
      </c>
      <c r="O16" s="23" t="s">
        <v>3472</v>
      </c>
    </row>
    <row r="17" spans="1:16" s="8" customFormat="1" ht="72" x14ac:dyDescent="0.3">
      <c r="A17" s="49">
        <v>5380</v>
      </c>
      <c r="B17" s="8" t="s">
        <v>16</v>
      </c>
      <c r="C17" s="8">
        <v>363</v>
      </c>
      <c r="D17" s="8" t="s">
        <v>3084</v>
      </c>
      <c r="E17" s="23" t="s">
        <v>3387</v>
      </c>
      <c r="K17" s="8">
        <v>1</v>
      </c>
      <c r="L17" s="8" t="s">
        <v>20</v>
      </c>
      <c r="M17" s="8" t="s">
        <v>20</v>
      </c>
      <c r="N17" s="8" t="s">
        <v>3087</v>
      </c>
      <c r="O17" s="23" t="s">
        <v>3473</v>
      </c>
      <c r="P17" s="8">
        <v>9</v>
      </c>
    </row>
    <row r="18" spans="1:16" ht="172.8" x14ac:dyDescent="0.3">
      <c r="A18" s="49">
        <v>5382</v>
      </c>
      <c r="B18" s="8" t="s">
        <v>16</v>
      </c>
      <c r="C18" s="8">
        <v>363</v>
      </c>
      <c r="D18" s="8" t="s">
        <v>3084</v>
      </c>
      <c r="E18" s="23" t="s">
        <v>3089</v>
      </c>
      <c r="F18" s="23" t="s">
        <v>3657</v>
      </c>
      <c r="G18" s="8" t="s">
        <v>2978</v>
      </c>
      <c r="H18" s="8"/>
      <c r="I18" s="8"/>
      <c r="J18" s="8"/>
      <c r="K18" s="8">
        <v>1</v>
      </c>
      <c r="L18" s="8" t="s">
        <v>20</v>
      </c>
      <c r="M18" s="8" t="s">
        <v>20</v>
      </c>
      <c r="N18" s="8" t="s">
        <v>3087</v>
      </c>
      <c r="O18" s="23" t="s">
        <v>3656</v>
      </c>
      <c r="P18">
        <v>10</v>
      </c>
    </row>
    <row r="19" spans="1:16" ht="43.2" x14ac:dyDescent="0.3">
      <c r="A19" s="15">
        <v>5395</v>
      </c>
      <c r="B19" s="16" t="s">
        <v>16</v>
      </c>
      <c r="C19" s="16">
        <v>363</v>
      </c>
      <c r="D19" s="16" t="s">
        <v>3084</v>
      </c>
      <c r="E19" s="16" t="s">
        <v>3091</v>
      </c>
      <c r="F19" s="16"/>
      <c r="G19" s="16"/>
      <c r="H19" s="16"/>
      <c r="I19" s="16"/>
      <c r="J19" s="16"/>
      <c r="K19" s="16"/>
      <c r="L19" s="16" t="s">
        <v>20</v>
      </c>
      <c r="M19" s="16" t="s">
        <v>20</v>
      </c>
      <c r="N19" s="16" t="s">
        <v>3087</v>
      </c>
      <c r="O19" s="22" t="s">
        <v>3390</v>
      </c>
      <c r="P19">
        <v>11</v>
      </c>
    </row>
    <row r="20" spans="1:16" ht="28.8" x14ac:dyDescent="0.3">
      <c r="A20" s="15">
        <v>5397</v>
      </c>
      <c r="B20" s="16" t="s">
        <v>16</v>
      </c>
      <c r="C20" s="16"/>
      <c r="D20" s="16" t="s">
        <v>3084</v>
      </c>
      <c r="E20" s="16" t="s">
        <v>3391</v>
      </c>
      <c r="F20" s="16"/>
      <c r="G20" s="16"/>
      <c r="H20" s="16"/>
      <c r="I20" s="16"/>
      <c r="J20" s="16"/>
      <c r="K20" s="16"/>
      <c r="L20" s="16"/>
      <c r="M20" s="16"/>
      <c r="N20" s="16" t="s">
        <v>3087</v>
      </c>
      <c r="O20" s="22" t="s">
        <v>3475</v>
      </c>
    </row>
    <row r="21" spans="1:16" ht="28.8" x14ac:dyDescent="0.3">
      <c r="A21" s="15">
        <v>5406</v>
      </c>
      <c r="B21" s="16" t="s">
        <v>16</v>
      </c>
      <c r="C21" s="16"/>
      <c r="D21" s="16" t="s">
        <v>3084</v>
      </c>
      <c r="E21" s="16" t="s">
        <v>3391</v>
      </c>
      <c r="F21" s="16"/>
      <c r="G21" s="16"/>
      <c r="H21" s="16"/>
      <c r="I21" s="16"/>
      <c r="J21" s="16"/>
      <c r="K21" s="16"/>
      <c r="L21" s="16"/>
      <c r="M21" s="16"/>
      <c r="N21" s="16" t="s">
        <v>3087</v>
      </c>
      <c r="O21" s="22" t="s">
        <v>3474</v>
      </c>
    </row>
    <row r="22" spans="1:16" ht="28.8" x14ac:dyDescent="0.3">
      <c r="A22" s="15">
        <v>5504</v>
      </c>
      <c r="B22" s="16"/>
      <c r="C22" s="16"/>
      <c r="D22" s="16" t="s">
        <v>3393</v>
      </c>
      <c r="E22" s="16"/>
      <c r="F22" s="16"/>
      <c r="G22" s="16"/>
      <c r="H22" s="16"/>
      <c r="I22" s="16"/>
      <c r="J22" s="16"/>
      <c r="K22" s="16"/>
      <c r="L22" s="16"/>
      <c r="M22" s="16"/>
      <c r="N22" s="16"/>
      <c r="O22" s="22" t="s">
        <v>3394</v>
      </c>
    </row>
    <row r="23" spans="1:16" x14ac:dyDescent="0.3">
      <c r="A23" s="15">
        <v>5507</v>
      </c>
      <c r="B23" s="16" t="s">
        <v>16</v>
      </c>
      <c r="C23" s="16">
        <v>364</v>
      </c>
      <c r="D23" s="16" t="s">
        <v>3098</v>
      </c>
      <c r="E23" s="16" t="s">
        <v>3099</v>
      </c>
      <c r="F23" s="16"/>
      <c r="G23" s="16"/>
      <c r="H23" s="16">
        <v>0</v>
      </c>
      <c r="I23" s="16"/>
      <c r="J23" s="16"/>
      <c r="K23" s="16">
        <v>0</v>
      </c>
      <c r="L23" s="16" t="s">
        <v>20</v>
      </c>
      <c r="M23" s="16" t="s">
        <v>20</v>
      </c>
      <c r="N23" s="16" t="s">
        <v>3100</v>
      </c>
      <c r="O23" s="22" t="s">
        <v>3102</v>
      </c>
      <c r="P23">
        <v>12</v>
      </c>
    </row>
    <row r="24" spans="1:16" ht="62.25" customHeight="1" x14ac:dyDescent="0.3">
      <c r="A24" s="2">
        <v>5511</v>
      </c>
      <c r="B24" t="s">
        <v>16</v>
      </c>
      <c r="C24" t="s">
        <v>3092</v>
      </c>
      <c r="D24" t="s">
        <v>3084</v>
      </c>
      <c r="E24" t="s">
        <v>3129</v>
      </c>
      <c r="F24" t="s">
        <v>2424</v>
      </c>
      <c r="G24" t="s">
        <v>14</v>
      </c>
      <c r="K24">
        <v>1</v>
      </c>
      <c r="L24" s="23" t="s">
        <v>3333</v>
      </c>
      <c r="N24" s="8" t="s">
        <v>3087</v>
      </c>
      <c r="O24" s="4" t="s">
        <v>3093</v>
      </c>
      <c r="P24">
        <v>13</v>
      </c>
    </row>
    <row r="25" spans="1:16" x14ac:dyDescent="0.3">
      <c r="A25" s="15">
        <v>5517</v>
      </c>
      <c r="B25" s="16" t="s">
        <v>16</v>
      </c>
      <c r="C25" s="16">
        <v>364</v>
      </c>
      <c r="D25" s="16" t="s">
        <v>3098</v>
      </c>
      <c r="E25" s="16" t="s">
        <v>3099</v>
      </c>
      <c r="F25" s="16"/>
      <c r="G25" s="16"/>
      <c r="H25" s="16">
        <v>0</v>
      </c>
      <c r="I25" s="16"/>
      <c r="J25" s="16"/>
      <c r="K25" s="16">
        <v>0</v>
      </c>
      <c r="L25" s="16" t="s">
        <v>20</v>
      </c>
      <c r="M25" s="16"/>
      <c r="N25" s="16" t="s">
        <v>3100</v>
      </c>
      <c r="O25" s="22" t="s">
        <v>3101</v>
      </c>
      <c r="P25">
        <v>14</v>
      </c>
    </row>
    <row r="26" spans="1:16" ht="43.2" x14ac:dyDescent="0.3">
      <c r="A26" s="4" t="s">
        <v>3103</v>
      </c>
      <c r="B26" t="s">
        <v>16</v>
      </c>
      <c r="C26">
        <v>364</v>
      </c>
      <c r="D26" s="50" t="s">
        <v>3104</v>
      </c>
      <c r="E26" t="s">
        <v>3105</v>
      </c>
      <c r="H26" s="17">
        <v>500</v>
      </c>
      <c r="K26" t="s">
        <v>2942</v>
      </c>
      <c r="N26" s="8" t="s">
        <v>3106</v>
      </c>
      <c r="O26" s="4" t="s">
        <v>3107</v>
      </c>
      <c r="P26">
        <v>15</v>
      </c>
    </row>
    <row r="27" spans="1:16" ht="28.8" x14ac:dyDescent="0.3">
      <c r="A27" s="4" t="s">
        <v>3162</v>
      </c>
      <c r="B27" s="8" t="s">
        <v>16</v>
      </c>
      <c r="C27" s="8"/>
      <c r="D27" s="53" t="s">
        <v>3163</v>
      </c>
      <c r="E27" s="8" t="s">
        <v>3164</v>
      </c>
      <c r="F27" s="8"/>
      <c r="G27" s="8"/>
      <c r="H27" s="8"/>
      <c r="I27" s="8"/>
      <c r="J27" s="8"/>
      <c r="K27" t="s">
        <v>2942</v>
      </c>
      <c r="L27" s="8"/>
      <c r="M27" s="8"/>
      <c r="N27" s="8" t="s">
        <v>3067</v>
      </c>
      <c r="O27" s="23" t="s">
        <v>3165</v>
      </c>
      <c r="P27">
        <v>16</v>
      </c>
    </row>
    <row r="28" spans="1:16" ht="126.75" customHeight="1" x14ac:dyDescent="0.3">
      <c r="A28" s="15">
        <v>5548</v>
      </c>
      <c r="B28" s="16" t="s">
        <v>16</v>
      </c>
      <c r="C28" s="16">
        <v>364</v>
      </c>
      <c r="D28" s="22" t="s">
        <v>3108</v>
      </c>
      <c r="E28" s="16" t="s">
        <v>3089</v>
      </c>
      <c r="F28" s="16"/>
      <c r="G28" s="16"/>
      <c r="H28" s="16">
        <v>0</v>
      </c>
      <c r="I28" s="16"/>
      <c r="J28" s="16"/>
      <c r="K28" s="16">
        <v>0</v>
      </c>
      <c r="L28" s="16" t="s">
        <v>3300</v>
      </c>
      <c r="M28" s="16" t="s">
        <v>20</v>
      </c>
      <c r="N28" s="22" t="s">
        <v>3109</v>
      </c>
      <c r="O28" s="22" t="s">
        <v>3396</v>
      </c>
      <c r="P28">
        <v>17</v>
      </c>
    </row>
    <row r="29" spans="1:16" ht="28.8" x14ac:dyDescent="0.3">
      <c r="A29" s="15">
        <v>5584</v>
      </c>
      <c r="B29" s="16" t="s">
        <v>16</v>
      </c>
      <c r="C29" s="16">
        <v>364</v>
      </c>
      <c r="D29" s="22" t="s">
        <v>3108</v>
      </c>
      <c r="E29" s="16" t="s">
        <v>3089</v>
      </c>
      <c r="F29" s="16"/>
      <c r="G29" s="16"/>
      <c r="H29" s="16">
        <v>0</v>
      </c>
      <c r="I29" s="16"/>
      <c r="J29" s="16"/>
      <c r="K29" s="16">
        <v>0</v>
      </c>
      <c r="L29" s="16" t="s">
        <v>3300</v>
      </c>
      <c r="M29" s="16" t="s">
        <v>20</v>
      </c>
      <c r="N29" s="22" t="s">
        <v>3109</v>
      </c>
      <c r="O29" s="22" t="s">
        <v>3398</v>
      </c>
      <c r="P29">
        <v>18</v>
      </c>
    </row>
    <row r="30" spans="1:16" ht="43.2" x14ac:dyDescent="0.3">
      <c r="A30" s="2">
        <v>5604</v>
      </c>
      <c r="B30" s="8" t="s">
        <v>16</v>
      </c>
      <c r="C30" s="8">
        <v>364</v>
      </c>
      <c r="D30" s="8" t="s">
        <v>3111</v>
      </c>
      <c r="E30" s="8" t="s">
        <v>3112</v>
      </c>
      <c r="F30" s="8"/>
      <c r="G30" s="8" t="s">
        <v>24</v>
      </c>
      <c r="H30" s="8">
        <v>575</v>
      </c>
      <c r="I30" s="8"/>
      <c r="J30" s="8"/>
      <c r="K30" s="8">
        <v>1</v>
      </c>
      <c r="L30" s="8" t="s">
        <v>20</v>
      </c>
      <c r="M30" s="8" t="s">
        <v>20</v>
      </c>
      <c r="N30" s="8" t="s">
        <v>3087</v>
      </c>
      <c r="O30" s="23" t="s">
        <v>3166</v>
      </c>
      <c r="P30">
        <v>19</v>
      </c>
    </row>
    <row r="31" spans="1:16" ht="140.25" customHeight="1" x14ac:dyDescent="0.3">
      <c r="A31" s="2">
        <v>5620</v>
      </c>
      <c r="B31" s="8" t="s">
        <v>16</v>
      </c>
      <c r="C31" s="8">
        <v>364</v>
      </c>
      <c r="D31" s="8" t="s">
        <v>3111</v>
      </c>
      <c r="E31" s="8" t="s">
        <v>3113</v>
      </c>
      <c r="F31" s="8"/>
      <c r="G31" s="8" t="s">
        <v>24</v>
      </c>
      <c r="H31" s="8">
        <v>575</v>
      </c>
      <c r="I31" s="8"/>
      <c r="J31" s="8"/>
      <c r="K31" s="8">
        <v>1</v>
      </c>
      <c r="L31" s="8" t="s">
        <v>3331</v>
      </c>
      <c r="M31" s="8" t="s">
        <v>417</v>
      </c>
      <c r="N31" s="8" t="s">
        <v>3087</v>
      </c>
      <c r="O31" s="23" t="s">
        <v>3400</v>
      </c>
      <c r="P31">
        <v>20</v>
      </c>
    </row>
    <row r="32" spans="1:16" ht="39" customHeight="1" x14ac:dyDescent="0.3">
      <c r="A32" s="2">
        <v>5673</v>
      </c>
      <c r="B32" s="8" t="s">
        <v>16</v>
      </c>
      <c r="C32" s="8"/>
      <c r="D32" s="51" t="s">
        <v>3168</v>
      </c>
      <c r="E32" s="8" t="s">
        <v>3154</v>
      </c>
      <c r="F32" s="8" t="s">
        <v>3155</v>
      </c>
      <c r="G32" s="8" t="s">
        <v>24</v>
      </c>
      <c r="H32" s="8"/>
      <c r="I32" s="8"/>
      <c r="J32" s="8"/>
      <c r="K32" s="8">
        <v>3</v>
      </c>
      <c r="L32" s="8" t="s">
        <v>3302</v>
      </c>
      <c r="M32" s="8" t="s">
        <v>20</v>
      </c>
      <c r="N32" s="8" t="s">
        <v>3106</v>
      </c>
      <c r="O32" s="23" t="s">
        <v>3169</v>
      </c>
      <c r="P32">
        <v>21</v>
      </c>
    </row>
    <row r="33" spans="1:16" ht="72" x14ac:dyDescent="0.3">
      <c r="A33" s="2">
        <v>5680</v>
      </c>
      <c r="B33" s="8" t="s">
        <v>16</v>
      </c>
      <c r="C33">
        <v>365</v>
      </c>
      <c r="D33" s="50" t="s">
        <v>3104</v>
      </c>
      <c r="E33" t="s">
        <v>3125</v>
      </c>
      <c r="F33" s="4" t="s">
        <v>3128</v>
      </c>
      <c r="G33" t="s">
        <v>14</v>
      </c>
      <c r="H33">
        <v>500</v>
      </c>
      <c r="K33" s="8">
        <v>1</v>
      </c>
      <c r="L33" s="8" t="s">
        <v>20</v>
      </c>
      <c r="M33" t="s">
        <v>20</v>
      </c>
      <c r="N33" s="8" t="s">
        <v>3087</v>
      </c>
      <c r="O33" s="4" t="s">
        <v>3408</v>
      </c>
      <c r="P33">
        <v>22</v>
      </c>
    </row>
    <row r="34" spans="1:16" ht="72" x14ac:dyDescent="0.3">
      <c r="A34" s="2">
        <v>5682</v>
      </c>
      <c r="B34" s="8" t="s">
        <v>16</v>
      </c>
      <c r="C34">
        <v>365</v>
      </c>
      <c r="D34" t="s">
        <v>2944</v>
      </c>
      <c r="E34" s="4" t="s">
        <v>3395</v>
      </c>
      <c r="F34" t="s">
        <v>3127</v>
      </c>
      <c r="G34" t="s">
        <v>14</v>
      </c>
      <c r="H34">
        <v>1600</v>
      </c>
      <c r="K34" s="8">
        <v>1</v>
      </c>
      <c r="L34" s="8" t="s">
        <v>20</v>
      </c>
      <c r="M34" t="s">
        <v>20</v>
      </c>
      <c r="N34" s="8" t="s">
        <v>3106</v>
      </c>
      <c r="O34" s="4" t="s">
        <v>3171</v>
      </c>
      <c r="P34">
        <v>23</v>
      </c>
    </row>
    <row r="35" spans="1:16" ht="96" customHeight="1" x14ac:dyDescent="0.3">
      <c r="A35" s="2">
        <v>5682</v>
      </c>
      <c r="B35" s="8" t="s">
        <v>16</v>
      </c>
      <c r="D35" t="s">
        <v>2960</v>
      </c>
      <c r="E35" s="4" t="s">
        <v>3183</v>
      </c>
      <c r="F35" t="s">
        <v>3127</v>
      </c>
      <c r="G35" t="s">
        <v>14</v>
      </c>
      <c r="L35" t="s">
        <v>20</v>
      </c>
      <c r="M35" s="8" t="s">
        <v>20</v>
      </c>
      <c r="N35" s="8" t="s">
        <v>3067</v>
      </c>
      <c r="O35" s="4" t="s">
        <v>3401</v>
      </c>
      <c r="P35">
        <v>24</v>
      </c>
    </row>
    <row r="36" spans="1:16" ht="100.8" x14ac:dyDescent="0.3">
      <c r="A36" s="22" t="s">
        <v>3130</v>
      </c>
      <c r="B36" s="16" t="s">
        <v>16</v>
      </c>
      <c r="C36" s="16">
        <v>365</v>
      </c>
      <c r="D36" s="22" t="s">
        <v>3152</v>
      </c>
      <c r="E36" s="16" t="s">
        <v>3131</v>
      </c>
      <c r="F36" s="16"/>
      <c r="G36" s="16"/>
      <c r="H36" s="16">
        <v>0</v>
      </c>
      <c r="I36" s="16"/>
      <c r="J36" s="16"/>
      <c r="K36" s="16">
        <v>0</v>
      </c>
      <c r="L36" s="16"/>
      <c r="M36" s="16"/>
      <c r="N36" s="23" t="s">
        <v>3153</v>
      </c>
      <c r="O36" s="22" t="s">
        <v>3170</v>
      </c>
      <c r="P36">
        <v>25</v>
      </c>
    </row>
    <row r="37" spans="1:16" ht="57.6" x14ac:dyDescent="0.3">
      <c r="A37" s="5">
        <v>5693</v>
      </c>
      <c r="B37" s="8" t="s">
        <v>16</v>
      </c>
      <c r="C37">
        <v>365</v>
      </c>
      <c r="D37" s="4" t="s">
        <v>2944</v>
      </c>
      <c r="E37" s="4" t="s">
        <v>3126</v>
      </c>
      <c r="F37" t="s">
        <v>3127</v>
      </c>
      <c r="G37" t="s">
        <v>14</v>
      </c>
      <c r="H37" s="4">
        <v>1650</v>
      </c>
      <c r="I37" s="4"/>
      <c r="J37" s="4"/>
      <c r="K37" s="4">
        <v>1</v>
      </c>
      <c r="L37" s="8" t="s">
        <v>20</v>
      </c>
      <c r="M37" s="4"/>
      <c r="N37" s="8" t="s">
        <v>3106</v>
      </c>
      <c r="O37" s="4" t="s">
        <v>3402</v>
      </c>
      <c r="P37">
        <v>26</v>
      </c>
    </row>
    <row r="38" spans="1:16" ht="28.8" x14ac:dyDescent="0.3">
      <c r="A38" s="4" t="s">
        <v>3134</v>
      </c>
      <c r="B38" s="8" t="s">
        <v>16</v>
      </c>
      <c r="C38">
        <v>365</v>
      </c>
      <c r="D38" s="51" t="s">
        <v>3104</v>
      </c>
      <c r="E38" s="4" t="s">
        <v>3404</v>
      </c>
      <c r="F38" s="4" t="s">
        <v>3135</v>
      </c>
      <c r="G38" s="4" t="s">
        <v>14</v>
      </c>
      <c r="H38" s="4"/>
      <c r="I38" s="4"/>
      <c r="J38" s="4"/>
      <c r="K38" s="4">
        <v>1</v>
      </c>
      <c r="M38" s="4"/>
      <c r="N38" s="23" t="s">
        <v>3087</v>
      </c>
      <c r="O38" s="4" t="s">
        <v>3158</v>
      </c>
      <c r="P38">
        <v>27</v>
      </c>
    </row>
    <row r="39" spans="1:16" ht="43.2" x14ac:dyDescent="0.3">
      <c r="A39" s="4" t="s">
        <v>3132</v>
      </c>
      <c r="B39" s="8" t="s">
        <v>16</v>
      </c>
      <c r="C39">
        <v>365</v>
      </c>
      <c r="D39" s="4" t="s">
        <v>2944</v>
      </c>
      <c r="E39" s="4" t="s">
        <v>3089</v>
      </c>
      <c r="F39" s="4" t="s">
        <v>3136</v>
      </c>
      <c r="G39" s="4" t="s">
        <v>24</v>
      </c>
      <c r="H39" s="4">
        <v>1600</v>
      </c>
      <c r="I39" s="4"/>
      <c r="J39" s="4"/>
      <c r="K39" s="4">
        <v>1</v>
      </c>
      <c r="M39" s="4"/>
      <c r="N39" s="8" t="s">
        <v>3106</v>
      </c>
      <c r="O39" s="4" t="s">
        <v>3137</v>
      </c>
      <c r="P39">
        <v>28</v>
      </c>
    </row>
    <row r="40" spans="1:16" ht="43.2" x14ac:dyDescent="0.3">
      <c r="A40" s="4" t="s">
        <v>3132</v>
      </c>
      <c r="B40" s="8" t="s">
        <v>16</v>
      </c>
      <c r="C40">
        <v>365</v>
      </c>
      <c r="D40" s="8" t="s">
        <v>2960</v>
      </c>
      <c r="E40" s="4" t="s">
        <v>3089</v>
      </c>
      <c r="F40" s="4" t="s">
        <v>3136</v>
      </c>
      <c r="G40" s="4" t="s">
        <v>24</v>
      </c>
      <c r="H40" s="4">
        <v>500</v>
      </c>
      <c r="I40" s="4"/>
      <c r="J40" s="4"/>
      <c r="K40" s="4">
        <v>1</v>
      </c>
      <c r="M40" s="4"/>
      <c r="N40" s="23" t="s">
        <v>3138</v>
      </c>
      <c r="O40" s="4" t="s">
        <v>3291</v>
      </c>
      <c r="P40">
        <v>29</v>
      </c>
    </row>
    <row r="41" spans="1:16" ht="41.4" x14ac:dyDescent="0.3">
      <c r="A41" s="4" t="s">
        <v>3132</v>
      </c>
      <c r="B41" s="8" t="s">
        <v>16</v>
      </c>
      <c r="D41" s="51" t="s">
        <v>3156</v>
      </c>
      <c r="E41" s="4" t="s">
        <v>3161</v>
      </c>
      <c r="F41" s="4" t="s">
        <v>3142</v>
      </c>
      <c r="G41" s="52" t="s">
        <v>24</v>
      </c>
      <c r="H41" s="4"/>
      <c r="I41" s="4"/>
      <c r="J41" s="4"/>
      <c r="K41" s="4">
        <v>2</v>
      </c>
      <c r="M41" s="4"/>
      <c r="N41" s="23" t="s">
        <v>3159</v>
      </c>
      <c r="O41" s="4" t="s">
        <v>3160</v>
      </c>
      <c r="P41">
        <v>30</v>
      </c>
    </row>
    <row r="42" spans="1:16" ht="43.2" x14ac:dyDescent="0.3">
      <c r="A42" s="4" t="s">
        <v>3132</v>
      </c>
      <c r="B42" s="8" t="s">
        <v>16</v>
      </c>
      <c r="C42">
        <v>365</v>
      </c>
      <c r="D42" s="51" t="s">
        <v>3104</v>
      </c>
      <c r="E42" s="4" t="s">
        <v>3140</v>
      </c>
      <c r="F42" s="4" t="s">
        <v>72</v>
      </c>
      <c r="G42" s="4" t="s">
        <v>14</v>
      </c>
      <c r="H42" s="4">
        <v>600</v>
      </c>
      <c r="I42" s="4"/>
      <c r="J42" s="4"/>
      <c r="K42" s="4">
        <v>1</v>
      </c>
      <c r="M42" s="4"/>
      <c r="N42" s="8" t="s">
        <v>3087</v>
      </c>
      <c r="O42" s="4" t="s">
        <v>3143</v>
      </c>
      <c r="P42">
        <v>31</v>
      </c>
    </row>
    <row r="43" spans="1:16" ht="28.8" x14ac:dyDescent="0.3">
      <c r="A43" s="22" t="s">
        <v>3132</v>
      </c>
      <c r="B43" s="16" t="s">
        <v>16</v>
      </c>
      <c r="C43" s="16">
        <v>365</v>
      </c>
      <c r="D43" s="16" t="s">
        <v>2960</v>
      </c>
      <c r="E43" s="22"/>
      <c r="F43" s="22"/>
      <c r="G43" s="22"/>
      <c r="H43" s="22">
        <v>0</v>
      </c>
      <c r="I43" s="22"/>
      <c r="J43" s="22"/>
      <c r="K43" s="22">
        <v>0</v>
      </c>
      <c r="L43" s="16"/>
      <c r="M43" s="22"/>
      <c r="N43" s="22" t="s">
        <v>3138</v>
      </c>
      <c r="O43" s="22" t="s">
        <v>3144</v>
      </c>
      <c r="P43">
        <v>32</v>
      </c>
    </row>
    <row r="44" spans="1:16" ht="28.8" x14ac:dyDescent="0.3">
      <c r="A44" s="49">
        <v>5696</v>
      </c>
      <c r="B44" s="8" t="s">
        <v>16</v>
      </c>
      <c r="C44" s="8"/>
      <c r="D44" s="23" t="s">
        <v>2944</v>
      </c>
      <c r="E44" t="s">
        <v>3133</v>
      </c>
      <c r="F44" s="8"/>
      <c r="G44" s="8"/>
      <c r="H44" s="8"/>
      <c r="I44" s="8"/>
      <c r="J44" s="8"/>
      <c r="K44" s="8"/>
      <c r="L44" s="8" t="s">
        <v>20</v>
      </c>
      <c r="M44" s="8"/>
      <c r="N44" s="23" t="s">
        <v>3106</v>
      </c>
      <c r="O44" s="23" t="s">
        <v>3403</v>
      </c>
      <c r="P44">
        <v>34</v>
      </c>
    </row>
    <row r="45" spans="1:16" ht="28.8" x14ac:dyDescent="0.3">
      <c r="A45" s="49">
        <v>5696</v>
      </c>
      <c r="B45" s="8" t="s">
        <v>16</v>
      </c>
      <c r="C45" s="8"/>
      <c r="D45" s="23" t="s">
        <v>2960</v>
      </c>
      <c r="E45" s="8" t="s">
        <v>3172</v>
      </c>
      <c r="F45" s="8"/>
      <c r="G45" s="8"/>
      <c r="H45" s="8"/>
      <c r="I45" s="8"/>
      <c r="J45" s="8"/>
      <c r="K45" s="8">
        <v>1</v>
      </c>
      <c r="L45" s="8" t="s">
        <v>20</v>
      </c>
      <c r="M45" s="8" t="s">
        <v>20</v>
      </c>
      <c r="N45" s="23" t="s">
        <v>3138</v>
      </c>
      <c r="O45" s="23" t="s">
        <v>3185</v>
      </c>
      <c r="P45">
        <v>35</v>
      </c>
    </row>
    <row r="46" spans="1:16" ht="57.6" x14ac:dyDescent="0.3">
      <c r="A46" s="54">
        <v>5697</v>
      </c>
      <c r="B46" s="55" t="s">
        <v>16</v>
      </c>
      <c r="C46" s="55"/>
      <c r="D46" s="57" t="s">
        <v>3176</v>
      </c>
      <c r="E46" s="56" t="s">
        <v>3177</v>
      </c>
      <c r="F46" s="56"/>
      <c r="G46" s="56"/>
      <c r="H46" s="56"/>
      <c r="I46" s="56"/>
      <c r="J46" s="56"/>
      <c r="K46" s="58" t="s">
        <v>2942</v>
      </c>
      <c r="L46" s="55" t="s">
        <v>3303</v>
      </c>
      <c r="M46" s="56"/>
      <c r="N46" s="56" t="s">
        <v>3178</v>
      </c>
      <c r="O46" s="56" t="s">
        <v>3179</v>
      </c>
      <c r="P46">
        <v>36</v>
      </c>
    </row>
    <row r="47" spans="1:16" ht="72" x14ac:dyDescent="0.3">
      <c r="A47" s="49">
        <v>5697</v>
      </c>
      <c r="B47" s="8" t="s">
        <v>16</v>
      </c>
      <c r="C47" s="8"/>
      <c r="D47" s="23" t="s">
        <v>2944</v>
      </c>
      <c r="E47" s="8" t="s">
        <v>3173</v>
      </c>
      <c r="F47" s="8" t="s">
        <v>72</v>
      </c>
      <c r="G47" s="8" t="s">
        <v>14</v>
      </c>
      <c r="H47" s="8">
        <v>1600</v>
      </c>
      <c r="I47" s="8"/>
      <c r="J47" s="8"/>
      <c r="K47" s="8"/>
      <c r="L47" s="8" t="s">
        <v>20</v>
      </c>
      <c r="M47" s="8"/>
      <c r="N47" s="23" t="s">
        <v>3106</v>
      </c>
      <c r="O47" s="23" t="s">
        <v>3405</v>
      </c>
      <c r="P47">
        <v>37</v>
      </c>
    </row>
    <row r="48" spans="1:16" ht="72" x14ac:dyDescent="0.3">
      <c r="A48" s="82">
        <v>5698</v>
      </c>
      <c r="B48" s="8" t="s">
        <v>16</v>
      </c>
      <c r="C48" s="8"/>
      <c r="D48" s="23" t="s">
        <v>2960</v>
      </c>
      <c r="E48" s="23" t="s">
        <v>3363</v>
      </c>
      <c r="F48" s="8" t="s">
        <v>2088</v>
      </c>
      <c r="G48" s="8" t="s">
        <v>14</v>
      </c>
      <c r="H48" s="8"/>
      <c r="I48" s="8"/>
      <c r="J48" s="8"/>
      <c r="K48" s="8"/>
      <c r="L48" s="8" t="s">
        <v>20</v>
      </c>
      <c r="M48" s="8"/>
      <c r="N48" s="23" t="s">
        <v>3138</v>
      </c>
      <c r="O48" s="23" t="s">
        <v>3406</v>
      </c>
      <c r="P48">
        <v>38</v>
      </c>
    </row>
    <row r="49" spans="1:16" ht="72" x14ac:dyDescent="0.3">
      <c r="A49" s="5">
        <v>5701</v>
      </c>
      <c r="B49" s="8" t="s">
        <v>16</v>
      </c>
      <c r="C49">
        <v>365</v>
      </c>
      <c r="D49" s="8" t="s">
        <v>2960</v>
      </c>
      <c r="E49" s="4" t="s">
        <v>3141</v>
      </c>
      <c r="F49" s="4" t="s">
        <v>3142</v>
      </c>
      <c r="G49" s="52" t="s">
        <v>24</v>
      </c>
      <c r="H49" s="4">
        <v>500</v>
      </c>
      <c r="I49" s="4"/>
      <c r="J49" s="4"/>
      <c r="K49" s="4">
        <v>1</v>
      </c>
      <c r="L49" t="s">
        <v>20</v>
      </c>
      <c r="M49" s="4"/>
      <c r="N49" s="23" t="s">
        <v>3138</v>
      </c>
      <c r="O49" s="4" t="s">
        <v>3187</v>
      </c>
      <c r="P49">
        <v>39</v>
      </c>
    </row>
    <row r="50" spans="1:16" ht="115.2" x14ac:dyDescent="0.3">
      <c r="A50" s="5">
        <v>5701</v>
      </c>
      <c r="B50" s="4" t="s">
        <v>16</v>
      </c>
      <c r="C50" s="4">
        <v>366</v>
      </c>
      <c r="D50" s="4" t="s">
        <v>2976</v>
      </c>
      <c r="E50" s="4" t="s">
        <v>3146</v>
      </c>
      <c r="F50" s="4" t="s">
        <v>3135</v>
      </c>
      <c r="G50" s="4" t="s">
        <v>14</v>
      </c>
      <c r="H50" s="4">
        <v>1500</v>
      </c>
      <c r="I50" s="4"/>
      <c r="J50" s="4"/>
      <c r="K50" s="4">
        <v>1</v>
      </c>
      <c r="L50" t="s">
        <v>20</v>
      </c>
      <c r="M50" s="4" t="s">
        <v>20</v>
      </c>
      <c r="N50" s="4" t="s">
        <v>3067</v>
      </c>
      <c r="O50" s="4" t="s">
        <v>3282</v>
      </c>
      <c r="P50">
        <v>40</v>
      </c>
    </row>
    <row r="51" spans="1:16" ht="72" x14ac:dyDescent="0.3">
      <c r="A51" s="49">
        <v>5702</v>
      </c>
      <c r="B51" s="8" t="s">
        <v>16</v>
      </c>
      <c r="C51">
        <v>365</v>
      </c>
      <c r="D51" s="51" t="s">
        <v>3104</v>
      </c>
      <c r="E51" t="s">
        <v>3133</v>
      </c>
      <c r="F51" t="s">
        <v>3127</v>
      </c>
      <c r="G51" t="s">
        <v>14</v>
      </c>
      <c r="H51">
        <v>550</v>
      </c>
      <c r="K51">
        <v>1</v>
      </c>
      <c r="L51" t="s">
        <v>20</v>
      </c>
      <c r="N51" s="23" t="s">
        <v>3087</v>
      </c>
      <c r="O51" s="4" t="s">
        <v>3174</v>
      </c>
      <c r="P51">
        <v>41</v>
      </c>
    </row>
    <row r="52" spans="1:16" ht="144" x14ac:dyDescent="0.3">
      <c r="A52" s="5">
        <v>5702</v>
      </c>
      <c r="B52" s="8" t="s">
        <v>16</v>
      </c>
      <c r="C52" s="4" t="s">
        <v>3145</v>
      </c>
      <c r="D52" s="4" t="s">
        <v>2944</v>
      </c>
      <c r="E52" s="4" t="s">
        <v>3217</v>
      </c>
      <c r="F52" s="4" t="s">
        <v>3139</v>
      </c>
      <c r="G52" s="4" t="s">
        <v>14</v>
      </c>
      <c r="H52" s="52">
        <v>2000</v>
      </c>
      <c r="I52" s="4"/>
      <c r="J52" s="4"/>
      <c r="K52" s="4">
        <v>1</v>
      </c>
      <c r="L52" s="4" t="s">
        <v>3333</v>
      </c>
      <c r="M52" s="4"/>
      <c r="N52" s="4" t="s">
        <v>3106</v>
      </c>
      <c r="O52" s="4" t="s">
        <v>3218</v>
      </c>
      <c r="P52">
        <v>42</v>
      </c>
    </row>
    <row r="53" spans="1:16" ht="28.8" x14ac:dyDescent="0.3">
      <c r="A53" s="54">
        <v>5707</v>
      </c>
      <c r="B53" s="56"/>
      <c r="C53" s="56"/>
      <c r="D53" s="56" t="s">
        <v>3192</v>
      </c>
      <c r="E53" s="56" t="s">
        <v>3190</v>
      </c>
      <c r="F53" s="56"/>
      <c r="G53" s="56"/>
      <c r="H53" s="56"/>
      <c r="I53" s="56"/>
      <c r="J53" s="56"/>
      <c r="K53" s="56">
        <v>1</v>
      </c>
      <c r="L53" s="55"/>
      <c r="M53" s="56"/>
      <c r="N53" s="56" t="s">
        <v>3178</v>
      </c>
      <c r="O53" s="56" t="s">
        <v>3191</v>
      </c>
      <c r="P53">
        <v>43</v>
      </c>
    </row>
    <row r="54" spans="1:16" ht="57.6" x14ac:dyDescent="0.3">
      <c r="A54" s="5">
        <v>5716</v>
      </c>
      <c r="B54" s="4" t="s">
        <v>16</v>
      </c>
      <c r="C54" s="4">
        <v>366</v>
      </c>
      <c r="D54" s="4" t="s">
        <v>2976</v>
      </c>
      <c r="E54" s="4" t="s">
        <v>3147</v>
      </c>
      <c r="F54" s="4" t="s">
        <v>2424</v>
      </c>
      <c r="G54" s="4" t="s">
        <v>14</v>
      </c>
      <c r="H54" s="4">
        <v>1000</v>
      </c>
      <c r="I54" s="4"/>
      <c r="J54" s="4" t="s">
        <v>66</v>
      </c>
      <c r="K54" s="4">
        <v>1</v>
      </c>
      <c r="L54" t="s">
        <v>20</v>
      </c>
      <c r="M54" s="4" t="s">
        <v>20</v>
      </c>
      <c r="N54" s="4" t="s">
        <v>3067</v>
      </c>
      <c r="O54" s="4" t="s">
        <v>3193</v>
      </c>
      <c r="P54">
        <v>44</v>
      </c>
    </row>
    <row r="55" spans="1:16" ht="43.2" x14ac:dyDescent="0.3">
      <c r="A55" s="5">
        <v>5732</v>
      </c>
      <c r="B55" s="4" t="s">
        <v>16</v>
      </c>
      <c r="C55" s="4"/>
      <c r="D55" s="4" t="s">
        <v>2960</v>
      </c>
      <c r="E55" s="4" t="s">
        <v>3149</v>
      </c>
      <c r="F55" s="4" t="s">
        <v>2424</v>
      </c>
      <c r="G55" s="4" t="s">
        <v>14</v>
      </c>
      <c r="H55" s="4"/>
      <c r="I55" s="4"/>
      <c r="J55" s="4"/>
      <c r="K55" s="4">
        <v>1</v>
      </c>
      <c r="L55" t="s">
        <v>20</v>
      </c>
      <c r="M55" s="4" t="s">
        <v>20</v>
      </c>
      <c r="N55" s="4" t="s">
        <v>3106</v>
      </c>
      <c r="O55" s="4" t="s">
        <v>3188</v>
      </c>
      <c r="P55">
        <v>45</v>
      </c>
    </row>
    <row r="56" spans="1:16" ht="43.2" x14ac:dyDescent="0.3">
      <c r="A56" s="5">
        <v>5732</v>
      </c>
      <c r="B56" s="4" t="s">
        <v>16</v>
      </c>
      <c r="C56" s="4">
        <v>366</v>
      </c>
      <c r="D56" s="4" t="s">
        <v>2944</v>
      </c>
      <c r="E56" s="4" t="s">
        <v>3151</v>
      </c>
      <c r="F56" s="4" t="s">
        <v>2424</v>
      </c>
      <c r="G56" s="4" t="s">
        <v>14</v>
      </c>
      <c r="H56" s="52">
        <v>2000</v>
      </c>
      <c r="I56" s="4"/>
      <c r="J56" s="4"/>
      <c r="K56" s="4">
        <v>1</v>
      </c>
      <c r="L56" t="s">
        <v>20</v>
      </c>
      <c r="M56" s="4"/>
      <c r="N56" s="23" t="s">
        <v>3148</v>
      </c>
      <c r="O56" s="4" t="s">
        <v>3150</v>
      </c>
      <c r="P56">
        <v>46</v>
      </c>
    </row>
    <row r="57" spans="1:16" ht="57.6" x14ac:dyDescent="0.3">
      <c r="A57" s="5">
        <v>5735</v>
      </c>
      <c r="B57" s="4" t="s">
        <v>16</v>
      </c>
      <c r="C57" s="4">
        <v>366</v>
      </c>
      <c r="D57" s="4" t="s">
        <v>2944</v>
      </c>
      <c r="E57" s="4" t="s">
        <v>3149</v>
      </c>
      <c r="F57" s="4" t="s">
        <v>2424</v>
      </c>
      <c r="G57" s="4" t="s">
        <v>14</v>
      </c>
      <c r="H57" s="52">
        <v>2000</v>
      </c>
      <c r="I57" s="4"/>
      <c r="J57" s="4"/>
      <c r="K57" s="4">
        <v>1</v>
      </c>
      <c r="L57" t="s">
        <v>20</v>
      </c>
      <c r="M57" s="4"/>
      <c r="N57" s="23" t="s">
        <v>3148</v>
      </c>
      <c r="O57" s="4" t="s">
        <v>3365</v>
      </c>
      <c r="P57">
        <v>47</v>
      </c>
    </row>
    <row r="58" spans="1:16" ht="115.2" x14ac:dyDescent="0.3">
      <c r="A58" s="5">
        <v>5764</v>
      </c>
      <c r="B58" s="4" t="s">
        <v>16</v>
      </c>
      <c r="C58" s="4">
        <v>367</v>
      </c>
      <c r="D58" s="4" t="s">
        <v>3194</v>
      </c>
      <c r="E58" s="4" t="s">
        <v>3200</v>
      </c>
      <c r="F58" s="52" t="s">
        <v>3136</v>
      </c>
      <c r="G58" s="4" t="s">
        <v>24</v>
      </c>
      <c r="H58" s="52">
        <v>3500</v>
      </c>
      <c r="I58" s="4"/>
      <c r="J58" s="52" t="s">
        <v>390</v>
      </c>
      <c r="K58" s="4">
        <v>1</v>
      </c>
      <c r="L58" t="s">
        <v>20</v>
      </c>
      <c r="M58" s="4" t="s">
        <v>20</v>
      </c>
      <c r="N58" s="4" t="s">
        <v>3106</v>
      </c>
      <c r="O58" s="4" t="s">
        <v>3409</v>
      </c>
      <c r="P58">
        <v>48</v>
      </c>
    </row>
    <row r="59" spans="1:16" ht="57.6" x14ac:dyDescent="0.3">
      <c r="A59" s="5">
        <v>5765</v>
      </c>
      <c r="B59" s="4" t="s">
        <v>16</v>
      </c>
      <c r="C59" s="4">
        <v>367</v>
      </c>
      <c r="D59" s="4" t="s">
        <v>2960</v>
      </c>
      <c r="E59" s="4" t="s">
        <v>3202</v>
      </c>
      <c r="F59" s="4" t="s">
        <v>3139</v>
      </c>
      <c r="G59" s="4" t="s">
        <v>14</v>
      </c>
      <c r="H59" s="4">
        <v>970</v>
      </c>
      <c r="I59" s="4"/>
      <c r="J59" s="4"/>
      <c r="K59" s="4">
        <v>1</v>
      </c>
      <c r="L59" t="s">
        <v>20</v>
      </c>
      <c r="M59" s="4" t="s">
        <v>20</v>
      </c>
      <c r="N59" s="4" t="s">
        <v>3089</v>
      </c>
      <c r="O59" s="4" t="s">
        <v>3203</v>
      </c>
      <c r="P59">
        <v>49</v>
      </c>
    </row>
    <row r="60" spans="1:16" ht="158.4" x14ac:dyDescent="0.3">
      <c r="A60" s="5">
        <v>5766</v>
      </c>
      <c r="B60" s="4" t="s">
        <v>16</v>
      </c>
      <c r="C60" s="4">
        <v>367</v>
      </c>
      <c r="D60" s="4" t="s">
        <v>3194</v>
      </c>
      <c r="E60" s="4" t="s">
        <v>3186</v>
      </c>
      <c r="F60" s="4" t="s">
        <v>72</v>
      </c>
      <c r="G60" s="4" t="s">
        <v>14</v>
      </c>
      <c r="H60" s="4">
        <v>1766</v>
      </c>
      <c r="I60" s="4"/>
      <c r="J60" s="52" t="s">
        <v>390</v>
      </c>
      <c r="K60" s="4">
        <v>1</v>
      </c>
      <c r="L60" t="s">
        <v>20</v>
      </c>
      <c r="M60" s="4" t="s">
        <v>20</v>
      </c>
      <c r="N60" s="4" t="s">
        <v>3106</v>
      </c>
      <c r="O60" s="4" t="s">
        <v>3621</v>
      </c>
      <c r="P60">
        <v>50</v>
      </c>
    </row>
    <row r="61" spans="1:16" ht="90" customHeight="1" x14ac:dyDescent="0.3">
      <c r="A61" s="5">
        <v>5774</v>
      </c>
      <c r="B61" s="4" t="s">
        <v>16</v>
      </c>
      <c r="C61" s="4">
        <v>367</v>
      </c>
      <c r="D61" s="4" t="s">
        <v>3194</v>
      </c>
      <c r="E61" s="4" t="s">
        <v>3195</v>
      </c>
      <c r="F61" s="4" t="s">
        <v>3201</v>
      </c>
      <c r="G61" s="4" t="s">
        <v>437</v>
      </c>
      <c r="H61" s="4">
        <v>1766</v>
      </c>
      <c r="I61" s="4"/>
      <c r="J61" s="52" t="s">
        <v>390</v>
      </c>
      <c r="K61" s="4">
        <v>1</v>
      </c>
      <c r="L61" t="s">
        <v>20</v>
      </c>
      <c r="M61" s="4" t="s">
        <v>20</v>
      </c>
      <c r="N61" s="4" t="s">
        <v>3106</v>
      </c>
      <c r="O61" s="4" t="s">
        <v>3410</v>
      </c>
      <c r="P61">
        <v>51</v>
      </c>
    </row>
    <row r="62" spans="1:16" ht="28.8" x14ac:dyDescent="0.3">
      <c r="A62" s="5">
        <v>5798</v>
      </c>
      <c r="B62" s="4" t="s">
        <v>16</v>
      </c>
      <c r="C62" s="4">
        <v>368</v>
      </c>
      <c r="D62" s="4" t="s">
        <v>3196</v>
      </c>
      <c r="E62" s="4" t="s">
        <v>3200</v>
      </c>
      <c r="F62" s="4"/>
      <c r="G62" s="4"/>
      <c r="H62" s="4">
        <v>3500</v>
      </c>
      <c r="I62" s="4"/>
      <c r="J62" s="4"/>
      <c r="K62" s="4">
        <v>1</v>
      </c>
      <c r="L62" t="s">
        <v>20</v>
      </c>
      <c r="M62" s="4" t="s">
        <v>20</v>
      </c>
      <c r="N62" s="8" t="s">
        <v>3087</v>
      </c>
      <c r="O62" s="4" t="s">
        <v>3207</v>
      </c>
      <c r="P62">
        <v>52</v>
      </c>
    </row>
    <row r="63" spans="1:16" ht="86.4" x14ac:dyDescent="0.3">
      <c r="A63" s="5">
        <v>5830</v>
      </c>
      <c r="B63" s="4" t="s">
        <v>16</v>
      </c>
      <c r="C63" s="4">
        <v>367</v>
      </c>
      <c r="D63" s="4" t="s">
        <v>2960</v>
      </c>
      <c r="E63" s="4" t="s">
        <v>3189</v>
      </c>
      <c r="F63" s="4" t="s">
        <v>524</v>
      </c>
      <c r="G63" s="4" t="s">
        <v>24</v>
      </c>
      <c r="H63" s="4"/>
      <c r="I63" s="4"/>
      <c r="J63" s="4"/>
      <c r="K63" s="4">
        <v>1</v>
      </c>
      <c r="L63" t="s">
        <v>3331</v>
      </c>
      <c r="M63" s="4"/>
      <c r="N63" s="4" t="s">
        <v>3089</v>
      </c>
      <c r="O63" s="4" t="s">
        <v>3407</v>
      </c>
      <c r="P63">
        <v>53</v>
      </c>
    </row>
    <row r="64" spans="1:16" ht="95.25" customHeight="1" x14ac:dyDescent="0.3">
      <c r="A64" s="5">
        <v>5879</v>
      </c>
      <c r="B64" s="4" t="s">
        <v>16</v>
      </c>
      <c r="C64" s="4">
        <v>368</v>
      </c>
      <c r="D64" s="4" t="s">
        <v>3196</v>
      </c>
      <c r="E64" s="4" t="s">
        <v>3200</v>
      </c>
      <c r="F64" s="4"/>
      <c r="G64" s="4"/>
      <c r="H64" s="4">
        <v>1600</v>
      </c>
      <c r="I64" s="4"/>
      <c r="J64" s="4"/>
      <c r="K64" s="4">
        <v>1</v>
      </c>
      <c r="L64" t="s">
        <v>20</v>
      </c>
      <c r="M64" s="4" t="s">
        <v>20</v>
      </c>
      <c r="N64" s="4" t="s">
        <v>3197</v>
      </c>
      <c r="O64" s="4" t="s">
        <v>3286</v>
      </c>
      <c r="P64">
        <v>54</v>
      </c>
    </row>
    <row r="65" spans="1:16" ht="28.8" x14ac:dyDescent="0.3">
      <c r="A65" s="5">
        <v>5911</v>
      </c>
      <c r="B65" s="4" t="s">
        <v>16</v>
      </c>
      <c r="C65" s="4">
        <v>368</v>
      </c>
      <c r="D65" s="4" t="s">
        <v>2944</v>
      </c>
      <c r="E65" s="4" t="s">
        <v>3287</v>
      </c>
      <c r="F65" s="4" t="s">
        <v>3204</v>
      </c>
      <c r="G65" s="4" t="s">
        <v>437</v>
      </c>
      <c r="H65" s="4"/>
      <c r="I65" s="4"/>
      <c r="J65" s="4"/>
      <c r="K65" s="4">
        <v>1</v>
      </c>
      <c r="L65" t="s">
        <v>20</v>
      </c>
      <c r="M65" s="4" t="s">
        <v>20</v>
      </c>
      <c r="N65" s="4" t="s">
        <v>3089</v>
      </c>
      <c r="O65" s="4" t="s">
        <v>3288</v>
      </c>
      <c r="P65">
        <v>55</v>
      </c>
    </row>
    <row r="66" spans="1:16" ht="28.8" x14ac:dyDescent="0.3">
      <c r="A66" s="5">
        <v>5933</v>
      </c>
      <c r="B66" s="4" t="s">
        <v>16</v>
      </c>
      <c r="C66" s="4"/>
      <c r="D66" s="4" t="s">
        <v>3196</v>
      </c>
      <c r="E66" s="4" t="s">
        <v>3186</v>
      </c>
      <c r="F66" s="4"/>
      <c r="G66" s="4"/>
      <c r="H66" s="4"/>
      <c r="I66" s="4"/>
      <c r="J66" s="4"/>
      <c r="K66" s="4">
        <v>1</v>
      </c>
      <c r="L66" t="s">
        <v>20</v>
      </c>
      <c r="M66" s="4"/>
      <c r="N66" s="4" t="s">
        <v>3197</v>
      </c>
      <c r="O66" s="4" t="s">
        <v>3413</v>
      </c>
    </row>
    <row r="67" spans="1:16" ht="43.2" x14ac:dyDescent="0.3">
      <c r="A67" s="5">
        <v>5937</v>
      </c>
      <c r="B67" s="4" t="s">
        <v>16</v>
      </c>
      <c r="C67" s="4">
        <v>368</v>
      </c>
      <c r="D67" s="4" t="s">
        <v>3196</v>
      </c>
      <c r="E67" s="4" t="s">
        <v>3186</v>
      </c>
      <c r="F67" s="4" t="s">
        <v>72</v>
      </c>
      <c r="G67" s="4" t="s">
        <v>14</v>
      </c>
      <c r="H67" s="52">
        <v>2000</v>
      </c>
      <c r="I67" s="4"/>
      <c r="J67" s="4"/>
      <c r="K67" s="4">
        <v>1</v>
      </c>
      <c r="L67" t="s">
        <v>20</v>
      </c>
      <c r="M67" s="4"/>
      <c r="N67" s="4" t="s">
        <v>3197</v>
      </c>
      <c r="O67" s="4" t="s">
        <v>3213</v>
      </c>
      <c r="P67">
        <v>56</v>
      </c>
    </row>
    <row r="68" spans="1:16" x14ac:dyDescent="0.3">
      <c r="A68" s="5">
        <v>5961</v>
      </c>
      <c r="B68" s="4" t="s">
        <v>16</v>
      </c>
      <c r="C68" s="4">
        <v>369</v>
      </c>
      <c r="D68" s="4" t="s">
        <v>2994</v>
      </c>
      <c r="E68" s="4" t="s">
        <v>3214</v>
      </c>
      <c r="F68" s="4"/>
      <c r="G68" s="4"/>
      <c r="H68" s="4"/>
      <c r="I68" s="4"/>
      <c r="J68" s="4"/>
      <c r="K68" s="4">
        <v>1</v>
      </c>
      <c r="L68" t="s">
        <v>20</v>
      </c>
      <c r="M68" s="4" t="s">
        <v>20</v>
      </c>
      <c r="N68" s="8" t="s">
        <v>3087</v>
      </c>
      <c r="O68" s="4"/>
      <c r="P68">
        <v>57</v>
      </c>
    </row>
    <row r="69" spans="1:16" ht="86.4" x14ac:dyDescent="0.3">
      <c r="A69" s="5">
        <v>5962</v>
      </c>
      <c r="B69" s="4" t="s">
        <v>16</v>
      </c>
      <c r="C69" s="4">
        <v>368</v>
      </c>
      <c r="D69" s="4" t="s">
        <v>3196</v>
      </c>
      <c r="E69" s="4" t="s">
        <v>3208</v>
      </c>
      <c r="F69" s="4" t="s">
        <v>72</v>
      </c>
      <c r="G69" s="4" t="s">
        <v>14</v>
      </c>
      <c r="H69" s="52">
        <v>2000</v>
      </c>
      <c r="I69" s="4"/>
      <c r="J69" s="4"/>
      <c r="K69" s="4">
        <v>1</v>
      </c>
      <c r="L69" t="s">
        <v>20</v>
      </c>
      <c r="M69" s="4"/>
      <c r="N69" s="4" t="s">
        <v>3197</v>
      </c>
      <c r="O69" s="71" t="s">
        <v>3367</v>
      </c>
      <c r="P69">
        <v>58</v>
      </c>
    </row>
    <row r="70" spans="1:16" ht="57.6" x14ac:dyDescent="0.3">
      <c r="A70" s="5">
        <v>5963</v>
      </c>
      <c r="B70" s="4" t="s">
        <v>16</v>
      </c>
      <c r="C70" s="4">
        <v>369</v>
      </c>
      <c r="D70" s="4" t="s">
        <v>2994</v>
      </c>
      <c r="E70" s="4" t="s">
        <v>3215</v>
      </c>
      <c r="F70" s="4" t="s">
        <v>72</v>
      </c>
      <c r="G70" s="4" t="s">
        <v>14</v>
      </c>
      <c r="H70" s="4"/>
      <c r="I70" s="4"/>
      <c r="J70" s="4"/>
      <c r="K70" s="4">
        <v>1</v>
      </c>
      <c r="L70" t="s">
        <v>20</v>
      </c>
      <c r="M70" s="4" t="s">
        <v>20</v>
      </c>
      <c r="N70" s="8" t="s">
        <v>3087</v>
      </c>
      <c r="O70" s="4" t="s">
        <v>3368</v>
      </c>
      <c r="P70">
        <v>59</v>
      </c>
    </row>
    <row r="71" spans="1:16" ht="43.2" x14ac:dyDescent="0.3">
      <c r="A71" s="5">
        <v>5963</v>
      </c>
      <c r="B71" s="4" t="s">
        <v>16</v>
      </c>
      <c r="C71" s="4">
        <v>368</v>
      </c>
      <c r="D71" s="4" t="s">
        <v>3196</v>
      </c>
      <c r="E71" s="4" t="s">
        <v>3209</v>
      </c>
      <c r="F71" s="4" t="s">
        <v>72</v>
      </c>
      <c r="G71" s="4" t="s">
        <v>24</v>
      </c>
      <c r="H71" s="52">
        <v>2000</v>
      </c>
      <c r="I71" s="4"/>
      <c r="J71" s="4"/>
      <c r="K71" s="4">
        <v>1</v>
      </c>
      <c r="L71" t="s">
        <v>20</v>
      </c>
      <c r="M71" s="4"/>
      <c r="N71" s="4" t="s">
        <v>3197</v>
      </c>
      <c r="O71" s="4" t="s">
        <v>3212</v>
      </c>
      <c r="P71">
        <v>60</v>
      </c>
    </row>
    <row r="72" spans="1:16" ht="28.8" x14ac:dyDescent="0.3">
      <c r="A72" s="54" t="s">
        <v>3369</v>
      </c>
      <c r="B72" s="56" t="s">
        <v>16</v>
      </c>
      <c r="C72" s="56"/>
      <c r="D72" s="56" t="s">
        <v>3375</v>
      </c>
      <c r="E72" s="22" t="s">
        <v>3370</v>
      </c>
      <c r="F72" s="22"/>
      <c r="G72" s="22"/>
      <c r="H72" s="22"/>
      <c r="I72" s="22"/>
      <c r="J72" s="22"/>
      <c r="K72" s="22"/>
      <c r="L72" s="16" t="s">
        <v>20</v>
      </c>
      <c r="M72" s="22" t="s">
        <v>20</v>
      </c>
      <c r="N72" s="22" t="s">
        <v>3178</v>
      </c>
      <c r="O72" s="22" t="s">
        <v>3376</v>
      </c>
    </row>
    <row r="73" spans="1:16" ht="43.2" x14ac:dyDescent="0.3">
      <c r="A73" s="54" t="s">
        <v>3369</v>
      </c>
      <c r="B73" s="56" t="s">
        <v>16</v>
      </c>
      <c r="C73" s="56"/>
      <c r="D73" s="56" t="s">
        <v>3372</v>
      </c>
      <c r="E73" s="56" t="s">
        <v>3371</v>
      </c>
      <c r="F73" s="56" t="s">
        <v>3373</v>
      </c>
      <c r="G73" s="56" t="s">
        <v>130</v>
      </c>
      <c r="H73" s="56"/>
      <c r="I73" s="56">
        <v>10</v>
      </c>
      <c r="J73" s="56"/>
      <c r="K73" s="56">
        <v>1</v>
      </c>
      <c r="L73" s="55" t="s">
        <v>20</v>
      </c>
      <c r="M73" s="56" t="s">
        <v>20</v>
      </c>
      <c r="N73" s="56" t="s">
        <v>3178</v>
      </c>
      <c r="O73" s="56" t="s">
        <v>3374</v>
      </c>
    </row>
    <row r="74" spans="1:16" ht="57.6" x14ac:dyDescent="0.3">
      <c r="A74" s="5">
        <v>5968</v>
      </c>
      <c r="B74" s="4" t="s">
        <v>16</v>
      </c>
      <c r="C74" s="4">
        <v>368</v>
      </c>
      <c r="D74" s="4" t="s">
        <v>3196</v>
      </c>
      <c r="E74" s="4" t="s">
        <v>3210</v>
      </c>
      <c r="F74" s="4" t="s">
        <v>122</v>
      </c>
      <c r="G74" s="4" t="s">
        <v>14</v>
      </c>
      <c r="H74" s="52">
        <v>2000</v>
      </c>
      <c r="I74" s="4"/>
      <c r="J74" s="4"/>
      <c r="K74" s="4">
        <v>1</v>
      </c>
      <c r="L74" t="s">
        <v>20</v>
      </c>
      <c r="M74" s="4"/>
      <c r="N74" s="4" t="s">
        <v>3197</v>
      </c>
      <c r="O74" s="4" t="s">
        <v>3211</v>
      </c>
      <c r="P74">
        <v>61</v>
      </c>
    </row>
    <row r="75" spans="1:16" ht="15" customHeight="1" x14ac:dyDescent="0.3">
      <c r="A75" s="5">
        <v>5968</v>
      </c>
      <c r="B75" s="4" t="s">
        <v>16</v>
      </c>
      <c r="C75" s="4">
        <v>368</v>
      </c>
      <c r="D75" s="4" t="s">
        <v>2944</v>
      </c>
      <c r="E75" s="4" t="s">
        <v>3205</v>
      </c>
      <c r="F75" s="4" t="s">
        <v>72</v>
      </c>
      <c r="G75" s="4" t="s">
        <v>14</v>
      </c>
      <c r="H75" s="4"/>
      <c r="I75" s="4"/>
      <c r="J75" s="4"/>
      <c r="K75" s="4">
        <v>1</v>
      </c>
      <c r="L75" t="s">
        <v>20</v>
      </c>
      <c r="M75" s="4" t="s">
        <v>20</v>
      </c>
      <c r="N75" s="4" t="s">
        <v>3089</v>
      </c>
      <c r="O75" s="4" t="s">
        <v>3206</v>
      </c>
      <c r="P75">
        <v>62</v>
      </c>
    </row>
    <row r="76" spans="1:16" ht="34.5" customHeight="1" x14ac:dyDescent="0.3">
      <c r="A76" s="21">
        <v>6071</v>
      </c>
      <c r="B76" s="22"/>
      <c r="C76" s="22"/>
      <c r="D76" s="22" t="s">
        <v>2989</v>
      </c>
      <c r="E76" s="22" t="s">
        <v>3420</v>
      </c>
      <c r="F76" s="22"/>
      <c r="G76" s="22"/>
      <c r="H76" s="22"/>
      <c r="I76" s="22"/>
      <c r="J76" s="22"/>
      <c r="K76" s="22">
        <v>0</v>
      </c>
      <c r="L76" s="16"/>
      <c r="M76" s="22"/>
      <c r="N76" s="22"/>
      <c r="O76" s="22" t="s">
        <v>3421</v>
      </c>
    </row>
    <row r="77" spans="1:16" x14ac:dyDescent="0.3">
      <c r="A77" s="5">
        <v>6094</v>
      </c>
      <c r="B77" s="4" t="s">
        <v>16</v>
      </c>
      <c r="C77" s="4"/>
      <c r="D77" s="4" t="s">
        <v>2989</v>
      </c>
      <c r="E77" s="4" t="s">
        <v>3422</v>
      </c>
      <c r="F77" s="4"/>
      <c r="G77" s="4"/>
      <c r="H77" s="4"/>
      <c r="I77" s="4"/>
      <c r="J77" s="4"/>
      <c r="K77" s="4">
        <v>1</v>
      </c>
      <c r="L77" s="4"/>
      <c r="M77" s="4"/>
      <c r="N77" s="4"/>
      <c r="O77" s="4" t="s">
        <v>3423</v>
      </c>
    </row>
    <row r="78" spans="1:16" ht="28.8" x14ac:dyDescent="0.3">
      <c r="A78" s="54">
        <v>6207</v>
      </c>
      <c r="B78" s="56" t="s">
        <v>16</v>
      </c>
      <c r="C78" s="56"/>
      <c r="D78" s="56" t="s">
        <v>3244</v>
      </c>
      <c r="E78" s="56" t="s">
        <v>3241</v>
      </c>
      <c r="F78" s="56"/>
      <c r="G78" s="56"/>
      <c r="H78" s="56"/>
      <c r="I78" s="56"/>
      <c r="J78" s="56"/>
      <c r="K78" s="56">
        <v>1</v>
      </c>
      <c r="L78" s="55"/>
      <c r="M78" s="56" t="s">
        <v>20</v>
      </c>
      <c r="N78" s="56" t="s">
        <v>3242</v>
      </c>
      <c r="O78" s="56" t="s">
        <v>3243</v>
      </c>
      <c r="P78">
        <v>63</v>
      </c>
    </row>
    <row r="79" spans="1:16" s="8" customFormat="1" x14ac:dyDescent="0.3">
      <c r="A79" s="49">
        <v>6232</v>
      </c>
      <c r="B79" s="23" t="s">
        <v>16</v>
      </c>
      <c r="C79" s="23"/>
      <c r="D79" s="23" t="s">
        <v>3014</v>
      </c>
      <c r="E79" s="23" t="s">
        <v>3425</v>
      </c>
      <c r="F79" s="23"/>
      <c r="G79" s="23"/>
      <c r="H79" s="23"/>
      <c r="I79" s="23"/>
      <c r="J79" s="23"/>
      <c r="K79" s="23">
        <v>1</v>
      </c>
      <c r="M79" s="23"/>
      <c r="N79" s="23"/>
      <c r="O79" s="23" t="s">
        <v>3426</v>
      </c>
    </row>
    <row r="80" spans="1:16" s="8" customFormat="1" ht="28.8" x14ac:dyDescent="0.3">
      <c r="A80" s="21">
        <v>6238</v>
      </c>
      <c r="B80" s="22" t="s">
        <v>16</v>
      </c>
      <c r="C80" s="22"/>
      <c r="D80" s="22" t="s">
        <v>3020</v>
      </c>
      <c r="E80" s="22" t="s">
        <v>3238</v>
      </c>
      <c r="F80" s="22"/>
      <c r="G80" s="22"/>
      <c r="H80" s="22"/>
      <c r="I80" s="22"/>
      <c r="J80" s="22"/>
      <c r="K80" s="22"/>
      <c r="L80" s="16" t="s">
        <v>20</v>
      </c>
      <c r="M80" s="22"/>
      <c r="N80" s="22" t="s">
        <v>3197</v>
      </c>
      <c r="O80" s="22" t="s">
        <v>3427</v>
      </c>
    </row>
    <row r="81" spans="1:16" ht="28.8" x14ac:dyDescent="0.3">
      <c r="A81" s="21">
        <v>6240</v>
      </c>
      <c r="B81" s="22" t="s">
        <v>16</v>
      </c>
      <c r="C81" s="22">
        <v>369</v>
      </c>
      <c r="D81" s="22" t="s">
        <v>3020</v>
      </c>
      <c r="E81" s="22" t="s">
        <v>3238</v>
      </c>
      <c r="F81" s="22"/>
      <c r="G81" s="22"/>
      <c r="H81" s="22"/>
      <c r="I81" s="22"/>
      <c r="J81" s="22"/>
      <c r="K81" s="22"/>
      <c r="L81" s="16" t="s">
        <v>20</v>
      </c>
      <c r="M81" s="22"/>
      <c r="N81" s="22" t="s">
        <v>3197</v>
      </c>
      <c r="O81" s="22" t="s">
        <v>3240</v>
      </c>
      <c r="P81">
        <v>64</v>
      </c>
    </row>
    <row r="82" spans="1:16" ht="43.2" x14ac:dyDescent="0.3">
      <c r="A82" s="56" t="s">
        <v>3248</v>
      </c>
      <c r="B82" s="56" t="s">
        <v>16</v>
      </c>
      <c r="C82" s="56"/>
      <c r="D82" s="56" t="s">
        <v>3249</v>
      </c>
      <c r="E82" s="56" t="s">
        <v>3245</v>
      </c>
      <c r="F82" s="56"/>
      <c r="G82" s="56"/>
      <c r="H82" s="56"/>
      <c r="I82" s="56"/>
      <c r="J82" s="56"/>
      <c r="K82" s="56">
        <v>4</v>
      </c>
      <c r="L82" s="55"/>
      <c r="M82" s="56"/>
      <c r="N82" s="56" t="s">
        <v>3246</v>
      </c>
      <c r="O82" s="56" t="s">
        <v>3247</v>
      </c>
      <c r="P82">
        <v>66</v>
      </c>
    </row>
    <row r="83" spans="1:16" ht="45.75" customHeight="1" x14ac:dyDescent="0.3">
      <c r="A83" s="4" t="s">
        <v>3250</v>
      </c>
      <c r="B83" s="4" t="s">
        <v>16</v>
      </c>
      <c r="C83" s="4"/>
      <c r="D83" s="4" t="s">
        <v>3251</v>
      </c>
      <c r="E83" s="4" t="s">
        <v>3252</v>
      </c>
      <c r="F83" s="4"/>
      <c r="G83" s="4"/>
      <c r="H83" s="4">
        <v>6000</v>
      </c>
      <c r="I83" s="4"/>
      <c r="J83" s="4"/>
      <c r="K83" s="4">
        <v>3</v>
      </c>
      <c r="M83" s="4"/>
      <c r="N83" s="4" t="s">
        <v>3178</v>
      </c>
      <c r="O83" s="4" t="s">
        <v>3273</v>
      </c>
      <c r="P83">
        <v>67</v>
      </c>
    </row>
    <row r="84" spans="1:16" ht="45.75" customHeight="1" x14ac:dyDescent="0.3">
      <c r="A84" s="54">
        <v>6375</v>
      </c>
      <c r="B84" s="56"/>
      <c r="C84" s="56"/>
      <c r="D84" s="56" t="s">
        <v>3372</v>
      </c>
      <c r="E84" s="56" t="s">
        <v>3371</v>
      </c>
      <c r="F84" s="56" t="s">
        <v>3378</v>
      </c>
      <c r="G84" s="56"/>
      <c r="H84" s="56"/>
      <c r="I84" s="56"/>
      <c r="J84" s="56"/>
      <c r="K84" s="56">
        <v>1</v>
      </c>
      <c r="L84" s="55"/>
      <c r="M84" s="56"/>
      <c r="N84" s="56" t="s">
        <v>3178</v>
      </c>
      <c r="O84" s="56" t="s">
        <v>3377</v>
      </c>
    </row>
    <row r="85" spans="1:16" ht="43.2" x14ac:dyDescent="0.3">
      <c r="A85" s="54">
        <v>6477</v>
      </c>
      <c r="B85" s="56" t="s">
        <v>16</v>
      </c>
      <c r="C85" s="56"/>
      <c r="D85" s="56" t="s">
        <v>3253</v>
      </c>
      <c r="E85" s="56" t="s">
        <v>3254</v>
      </c>
      <c r="F85" s="56" t="s">
        <v>2444</v>
      </c>
      <c r="G85" s="56" t="s">
        <v>24</v>
      </c>
      <c r="H85" s="56"/>
      <c r="I85" s="56"/>
      <c r="J85" s="56"/>
      <c r="K85" s="56">
        <v>2</v>
      </c>
      <c r="L85" s="55"/>
      <c r="M85" s="56"/>
      <c r="N85" s="56"/>
      <c r="O85" s="56" t="s">
        <v>3258</v>
      </c>
      <c r="P85">
        <v>68</v>
      </c>
    </row>
    <row r="86" spans="1:16" ht="43.2" x14ac:dyDescent="0.3">
      <c r="A86" s="54">
        <v>6484</v>
      </c>
      <c r="B86" s="56" t="s">
        <v>16</v>
      </c>
      <c r="C86" s="56"/>
      <c r="D86" s="56" t="s">
        <v>3255</v>
      </c>
      <c r="E86" s="56" t="s">
        <v>3265</v>
      </c>
      <c r="F86" s="56" t="s">
        <v>3256</v>
      </c>
      <c r="G86" s="56" t="s">
        <v>476</v>
      </c>
      <c r="H86" s="56"/>
      <c r="I86" s="56"/>
      <c r="J86" s="56"/>
      <c r="K86" s="56">
        <v>3</v>
      </c>
      <c r="L86" s="55"/>
      <c r="M86" s="56"/>
      <c r="N86" s="56"/>
      <c r="O86" s="56" t="s">
        <v>3257</v>
      </c>
      <c r="P86">
        <v>69</v>
      </c>
    </row>
    <row r="87" spans="1:16" ht="43.2" x14ac:dyDescent="0.3">
      <c r="A87" s="58" t="s">
        <v>3259</v>
      </c>
      <c r="B87" s="56"/>
      <c r="C87" s="56"/>
      <c r="D87" s="56" t="s">
        <v>3260</v>
      </c>
      <c r="E87" s="56" t="s">
        <v>3262</v>
      </c>
      <c r="F87" s="56"/>
      <c r="G87" s="56"/>
      <c r="H87" s="56"/>
      <c r="I87" s="56"/>
      <c r="J87" s="56"/>
      <c r="K87" s="56" t="s">
        <v>3261</v>
      </c>
      <c r="L87" s="55"/>
      <c r="M87" s="56"/>
      <c r="N87" s="56"/>
      <c r="O87" s="56" t="s">
        <v>3267</v>
      </c>
      <c r="P87">
        <v>70</v>
      </c>
    </row>
    <row r="88" spans="1:16" ht="28.8" x14ac:dyDescent="0.3">
      <c r="A88" s="54">
        <v>6498</v>
      </c>
      <c r="B88" s="56"/>
      <c r="C88" s="56"/>
      <c r="D88" s="56"/>
      <c r="E88" s="56" t="s">
        <v>3263</v>
      </c>
      <c r="F88" s="56" t="s">
        <v>3264</v>
      </c>
      <c r="G88" s="56" t="s">
        <v>476</v>
      </c>
      <c r="H88" s="56"/>
      <c r="I88" s="56"/>
      <c r="J88" s="56"/>
      <c r="K88" s="56">
        <v>3</v>
      </c>
      <c r="L88" s="55"/>
      <c r="M88" s="56"/>
      <c r="N88" s="56"/>
      <c r="O88" s="56" t="s">
        <v>3266</v>
      </c>
      <c r="P88">
        <v>71</v>
      </c>
    </row>
    <row r="89" spans="1:16" ht="28.8" x14ac:dyDescent="0.3">
      <c r="A89" s="54">
        <v>6499</v>
      </c>
      <c r="B89" s="56"/>
      <c r="C89" s="56"/>
      <c r="D89" s="56" t="s">
        <v>3268</v>
      </c>
      <c r="E89" s="56" t="s">
        <v>3263</v>
      </c>
      <c r="F89" s="56" t="s">
        <v>3264</v>
      </c>
      <c r="G89" s="56" t="s">
        <v>476</v>
      </c>
      <c r="H89" s="56"/>
      <c r="I89" s="56"/>
      <c r="J89" s="56"/>
      <c r="K89" s="56">
        <v>1</v>
      </c>
      <c r="L89" s="55"/>
      <c r="M89" s="56"/>
      <c r="N89" s="56" t="s">
        <v>3270</v>
      </c>
      <c r="O89" s="56" t="s">
        <v>3269</v>
      </c>
      <c r="P89">
        <v>72</v>
      </c>
    </row>
    <row r="90" spans="1:16" ht="28.8" x14ac:dyDescent="0.3">
      <c r="A90" s="54">
        <v>6499</v>
      </c>
      <c r="B90" s="56"/>
      <c r="C90" s="56"/>
      <c r="D90" s="56" t="s">
        <v>3274</v>
      </c>
      <c r="E90" s="56" t="s">
        <v>3271</v>
      </c>
      <c r="F90" s="56"/>
      <c r="G90" s="56"/>
      <c r="H90" s="56"/>
      <c r="I90" s="56"/>
      <c r="J90" s="56"/>
      <c r="K90" s="56">
        <v>0</v>
      </c>
      <c r="L90" s="55"/>
      <c r="M90" s="56"/>
      <c r="N90" s="56" t="s">
        <v>3178</v>
      </c>
      <c r="O90" s="56" t="s">
        <v>3272</v>
      </c>
      <c r="P90">
        <v>73</v>
      </c>
    </row>
    <row r="91" spans="1:16" x14ac:dyDescent="0.3">
      <c r="A91" s="4"/>
      <c r="B91" s="4"/>
      <c r="C91" s="4"/>
      <c r="D91" s="4"/>
      <c r="E91" s="4"/>
      <c r="F91" s="4"/>
      <c r="G91" s="4"/>
      <c r="H91" s="4"/>
      <c r="I91" s="4"/>
      <c r="J91" s="4"/>
      <c r="K91" s="4"/>
      <c r="M91" s="4"/>
      <c r="N91" s="4"/>
      <c r="O91" s="4"/>
    </row>
    <row r="92" spans="1:16" x14ac:dyDescent="0.3">
      <c r="A92" s="4"/>
      <c r="B92" s="4"/>
      <c r="C92" s="4"/>
      <c r="D92" s="4"/>
      <c r="E92" s="4"/>
      <c r="F92" s="4"/>
      <c r="G92" s="4"/>
      <c r="H92" s="4"/>
      <c r="I92" s="4"/>
      <c r="J92" s="4"/>
      <c r="K92" s="4"/>
      <c r="M92" s="4"/>
      <c r="N92" s="4"/>
      <c r="O92" s="4"/>
    </row>
    <row r="93" spans="1:16" x14ac:dyDescent="0.3">
      <c r="F93" s="63" t="s">
        <v>3341</v>
      </c>
      <c r="G93" s="84" t="s">
        <v>3342</v>
      </c>
      <c r="H93" s="4"/>
      <c r="I93" s="4"/>
      <c r="J93" s="4"/>
      <c r="K93" s="4"/>
      <c r="M93" s="4"/>
      <c r="N93" s="4"/>
      <c r="O93" s="4"/>
    </row>
    <row r="94" spans="1:16" x14ac:dyDescent="0.3">
      <c r="A94" t="s">
        <v>3340</v>
      </c>
      <c r="F94" s="63">
        <v>77</v>
      </c>
      <c r="G94" s="64"/>
      <c r="H94" s="4"/>
      <c r="I94" s="4"/>
      <c r="J94" s="4"/>
      <c r="K94" s="4"/>
      <c r="M94" s="4"/>
      <c r="N94" s="4"/>
      <c r="O94" s="4"/>
    </row>
    <row r="95" spans="1:16" x14ac:dyDescent="0.3">
      <c r="A95" t="s">
        <v>3446</v>
      </c>
      <c r="F95" s="63">
        <v>19</v>
      </c>
      <c r="G95" s="64"/>
      <c r="H95" s="4"/>
      <c r="I95" s="4"/>
      <c r="J95" s="4"/>
      <c r="K95" s="4"/>
      <c r="M95" s="4"/>
      <c r="N95" s="4"/>
      <c r="O95" s="4"/>
    </row>
    <row r="96" spans="1:16" x14ac:dyDescent="0.3">
      <c r="A96" t="s">
        <v>3448</v>
      </c>
      <c r="F96" s="63">
        <v>58</v>
      </c>
      <c r="G96" s="85">
        <f>F96/58</f>
        <v>1</v>
      </c>
      <c r="H96" s="4"/>
      <c r="I96" s="4"/>
      <c r="J96" s="4"/>
      <c r="K96" s="4"/>
      <c r="M96" s="4"/>
      <c r="N96" s="4"/>
      <c r="O96" s="4"/>
    </row>
    <row r="97" spans="1:15" x14ac:dyDescent="0.3">
      <c r="A97" t="s">
        <v>3350</v>
      </c>
      <c r="F97" s="63">
        <v>53</v>
      </c>
      <c r="G97" s="85">
        <f t="shared" ref="G97:G104" si="0">F97/58</f>
        <v>0.91379310344827591</v>
      </c>
      <c r="H97" s="4"/>
      <c r="I97" s="4"/>
      <c r="J97" s="4"/>
      <c r="K97" s="4"/>
      <c r="M97" s="4"/>
      <c r="N97" s="4"/>
      <c r="O97" s="4"/>
    </row>
    <row r="98" spans="1:15" x14ac:dyDescent="0.3">
      <c r="A98" t="s">
        <v>3343</v>
      </c>
      <c r="F98" s="63">
        <v>3</v>
      </c>
      <c r="G98" s="85">
        <f t="shared" si="0"/>
        <v>5.1724137931034482E-2</v>
      </c>
      <c r="H98" s="4"/>
      <c r="I98" s="4"/>
      <c r="J98" s="4"/>
      <c r="K98" s="4"/>
      <c r="M98" s="4"/>
      <c r="N98" s="4"/>
      <c r="O98" s="4"/>
    </row>
    <row r="99" spans="1:15" x14ac:dyDescent="0.3">
      <c r="A99" t="s">
        <v>3344</v>
      </c>
      <c r="F99" s="63">
        <v>0</v>
      </c>
      <c r="G99" s="85">
        <f t="shared" si="0"/>
        <v>0</v>
      </c>
      <c r="H99" s="4"/>
      <c r="I99" s="4"/>
      <c r="J99" s="4"/>
      <c r="K99" s="4"/>
      <c r="M99" s="4"/>
      <c r="N99" s="4"/>
      <c r="O99" s="4"/>
    </row>
    <row r="100" spans="1:15" x14ac:dyDescent="0.3">
      <c r="A100" t="s">
        <v>3345</v>
      </c>
      <c r="F100" s="63">
        <v>0</v>
      </c>
      <c r="G100" s="85">
        <f t="shared" si="0"/>
        <v>0</v>
      </c>
      <c r="H100" s="4"/>
      <c r="I100" s="4"/>
      <c r="J100" s="4"/>
      <c r="K100" s="4"/>
      <c r="M100" s="4"/>
      <c r="N100" s="4"/>
      <c r="O100" s="4"/>
    </row>
    <row r="101" spans="1:15" x14ac:dyDescent="0.3">
      <c r="A101" t="s">
        <v>3346</v>
      </c>
      <c r="F101" s="63">
        <v>2</v>
      </c>
      <c r="G101" s="85">
        <f t="shared" si="0"/>
        <v>3.4482758620689655E-2</v>
      </c>
      <c r="H101" s="4"/>
      <c r="I101" s="4"/>
      <c r="J101" s="4"/>
      <c r="K101" s="4"/>
      <c r="M101" s="4"/>
      <c r="N101" s="4"/>
      <c r="O101" s="4"/>
    </row>
    <row r="102" spans="1:15" x14ac:dyDescent="0.3">
      <c r="A102" t="s">
        <v>3347</v>
      </c>
      <c r="F102" s="63">
        <v>0</v>
      </c>
      <c r="G102" s="85">
        <f t="shared" si="0"/>
        <v>0</v>
      </c>
      <c r="H102" s="4"/>
      <c r="I102" s="4"/>
      <c r="J102" s="4"/>
      <c r="K102" s="4"/>
      <c r="M102" s="4"/>
      <c r="N102" s="4"/>
      <c r="O102" s="4"/>
    </row>
    <row r="103" spans="1:15" x14ac:dyDescent="0.3">
      <c r="A103" t="s">
        <v>3348</v>
      </c>
      <c r="F103" s="63">
        <v>0</v>
      </c>
      <c r="G103" s="85">
        <f t="shared" si="0"/>
        <v>0</v>
      </c>
      <c r="H103" s="4"/>
      <c r="I103" s="4"/>
      <c r="J103" s="4"/>
      <c r="K103" s="4"/>
      <c r="M103" s="4"/>
      <c r="N103" s="4"/>
      <c r="O103" s="4"/>
    </row>
    <row r="104" spans="1:15" x14ac:dyDescent="0.3">
      <c r="A104" t="s">
        <v>3349</v>
      </c>
      <c r="F104" s="63">
        <v>0</v>
      </c>
      <c r="G104" s="85">
        <f t="shared" si="0"/>
        <v>0</v>
      </c>
      <c r="H104" s="4"/>
      <c r="I104" s="4"/>
      <c r="J104" s="4"/>
      <c r="K104" s="4"/>
      <c r="M104" s="4"/>
      <c r="N104" s="4"/>
      <c r="O104" s="4"/>
    </row>
    <row r="105" spans="1:15" x14ac:dyDescent="0.3">
      <c r="A105" s="4"/>
      <c r="B105" s="4"/>
      <c r="C105" s="4"/>
      <c r="D105" s="4"/>
      <c r="E105" s="4"/>
      <c r="F105" s="4"/>
      <c r="G105" s="4"/>
      <c r="H105" s="4"/>
      <c r="I105" s="4"/>
      <c r="J105" s="4"/>
      <c r="K105" s="4"/>
      <c r="M105" s="4"/>
      <c r="N105" s="4"/>
      <c r="O105" s="4"/>
    </row>
    <row r="106" spans="1:15" x14ac:dyDescent="0.3">
      <c r="A106" s="4"/>
      <c r="B106" s="4"/>
      <c r="C106" s="4"/>
      <c r="D106" s="4"/>
      <c r="E106" s="4"/>
      <c r="F106" s="4"/>
      <c r="G106" s="4"/>
      <c r="H106" s="4"/>
      <c r="I106" s="4"/>
      <c r="J106" s="4"/>
      <c r="K106" s="4"/>
      <c r="M106" s="4"/>
      <c r="N106" s="4"/>
      <c r="O106" s="4"/>
    </row>
    <row r="107" spans="1:15" x14ac:dyDescent="0.3">
      <c r="A107" s="10" t="s">
        <v>3354</v>
      </c>
      <c r="B107" s="1"/>
      <c r="C107" s="1"/>
      <c r="D107" s="1"/>
      <c r="E107" s="70" t="s">
        <v>3450</v>
      </c>
      <c r="F107" s="4"/>
      <c r="G107" s="4"/>
      <c r="H107" s="4"/>
      <c r="I107" s="4"/>
      <c r="J107" s="4"/>
      <c r="K107" s="4"/>
      <c r="M107" s="4"/>
      <c r="N107" s="4"/>
      <c r="O107" s="4"/>
    </row>
    <row r="108" spans="1:15" x14ac:dyDescent="0.3">
      <c r="A108" s="4"/>
      <c r="B108" s="4"/>
      <c r="C108" s="4"/>
      <c r="D108" s="4"/>
      <c r="E108" s="4"/>
      <c r="F108" s="4"/>
      <c r="G108" s="4"/>
      <c r="H108" s="4"/>
      <c r="I108" s="4"/>
      <c r="J108" s="4"/>
      <c r="K108" s="4"/>
      <c r="M108" s="4"/>
      <c r="N108" s="4"/>
      <c r="O108" s="4"/>
    </row>
    <row r="109" spans="1:15" x14ac:dyDescent="0.3">
      <c r="A109" s="4"/>
      <c r="B109" s="4"/>
      <c r="C109" s="4"/>
      <c r="D109" s="4"/>
      <c r="E109" s="4"/>
      <c r="F109" s="4"/>
      <c r="G109" s="4"/>
      <c r="H109" s="4"/>
      <c r="I109" s="4"/>
      <c r="J109" s="4"/>
      <c r="K109" s="4"/>
      <c r="M109" s="4"/>
      <c r="N109" s="4"/>
      <c r="O109" s="4"/>
    </row>
    <row r="110" spans="1:15" x14ac:dyDescent="0.3">
      <c r="A110" s="4"/>
      <c r="B110" s="4"/>
      <c r="C110" s="4"/>
      <c r="D110" s="4"/>
      <c r="E110" s="4"/>
      <c r="F110" s="4"/>
      <c r="G110" s="4"/>
      <c r="H110" s="4"/>
      <c r="I110" s="4"/>
      <c r="J110" s="4"/>
      <c r="K110" s="4"/>
      <c r="M110" s="4"/>
      <c r="N110" s="4"/>
      <c r="O110" s="4"/>
    </row>
    <row r="111" spans="1:15" x14ac:dyDescent="0.3">
      <c r="A111" s="4"/>
      <c r="B111" s="4"/>
      <c r="C111" s="4"/>
      <c r="D111" s="4"/>
      <c r="E111" s="4"/>
      <c r="F111" s="4"/>
      <c r="G111" s="4"/>
      <c r="H111" s="4"/>
      <c r="I111" s="4"/>
      <c r="J111" s="4"/>
      <c r="K111" s="4"/>
      <c r="M111" s="4"/>
      <c r="N111" s="4"/>
      <c r="O111" s="4"/>
    </row>
    <row r="112" spans="1:15" x14ac:dyDescent="0.3">
      <c r="A112" s="4"/>
      <c r="B112" s="4"/>
      <c r="C112" s="4"/>
      <c r="D112" s="4"/>
      <c r="E112" s="4"/>
      <c r="F112" s="4"/>
      <c r="G112" s="4"/>
      <c r="H112" s="4"/>
      <c r="I112" s="4"/>
      <c r="J112" s="4"/>
      <c r="K112" s="4"/>
      <c r="M112" s="4"/>
      <c r="N112" s="4"/>
      <c r="O112" s="4"/>
    </row>
    <row r="113" spans="1:15" x14ac:dyDescent="0.3">
      <c r="A113" s="4"/>
      <c r="B113" s="4"/>
      <c r="C113" s="4"/>
      <c r="D113" s="4"/>
      <c r="E113" s="4"/>
      <c r="F113" s="4"/>
      <c r="G113" s="4"/>
      <c r="H113" s="4"/>
      <c r="I113" s="4"/>
      <c r="J113" s="4"/>
      <c r="K113" s="4"/>
      <c r="M113" s="4"/>
      <c r="N113" s="4"/>
      <c r="O113" s="4"/>
    </row>
    <row r="114" spans="1:15" x14ac:dyDescent="0.3">
      <c r="A114" s="4"/>
      <c r="B114" s="4"/>
      <c r="C114" s="4"/>
      <c r="D114" s="4"/>
      <c r="E114" s="4"/>
      <c r="F114" s="4"/>
      <c r="G114" s="4"/>
      <c r="H114" s="4"/>
      <c r="I114" s="4"/>
      <c r="J114" s="4"/>
      <c r="K114" s="4"/>
      <c r="M114" s="4"/>
      <c r="N114" s="4"/>
      <c r="O114" s="4"/>
    </row>
    <row r="115" spans="1:15" x14ac:dyDescent="0.3">
      <c r="A115" s="4"/>
      <c r="B115" s="4"/>
      <c r="C115" s="4"/>
      <c r="D115" s="4"/>
      <c r="E115" s="4"/>
      <c r="F115" s="4"/>
      <c r="G115" s="4"/>
      <c r="H115" s="4"/>
      <c r="I115" s="4"/>
      <c r="J115" s="4"/>
      <c r="K115" s="4"/>
      <c r="M115" s="4"/>
      <c r="N115" s="4"/>
      <c r="O115" s="4"/>
    </row>
    <row r="116" spans="1:15" x14ac:dyDescent="0.3">
      <c r="A116" s="4"/>
      <c r="B116" s="4"/>
      <c r="C116" s="4"/>
      <c r="D116" s="4"/>
      <c r="E116" s="4"/>
      <c r="F116" s="4"/>
      <c r="G116" s="4"/>
      <c r="H116" s="4"/>
      <c r="I116" s="4"/>
      <c r="J116" s="4"/>
      <c r="K116" s="4"/>
      <c r="M116" s="4"/>
      <c r="N116" s="4"/>
      <c r="O116" s="4"/>
    </row>
    <row r="117" spans="1:15" x14ac:dyDescent="0.3">
      <c r="A117" s="4"/>
      <c r="B117" s="4"/>
      <c r="C117" s="4"/>
      <c r="D117" s="4"/>
      <c r="E117" s="4"/>
      <c r="F117" s="4"/>
      <c r="G117" s="4"/>
      <c r="H117" s="4"/>
      <c r="I117" s="4"/>
      <c r="J117" s="4"/>
      <c r="K117" s="4"/>
      <c r="M117" s="4"/>
      <c r="N117" s="4"/>
      <c r="O117" s="4"/>
    </row>
    <row r="118" spans="1:15" x14ac:dyDescent="0.3">
      <c r="A118" s="4"/>
      <c r="B118" s="4"/>
      <c r="C118" s="4"/>
      <c r="D118" s="4"/>
      <c r="E118" s="4"/>
      <c r="F118" s="4"/>
      <c r="G118" s="4"/>
      <c r="H118" s="4"/>
      <c r="I118" s="4"/>
      <c r="J118" s="4"/>
      <c r="K118" s="4"/>
      <c r="M118" s="4"/>
      <c r="N118" s="4"/>
      <c r="O118" s="4"/>
    </row>
    <row r="119" spans="1:15" x14ac:dyDescent="0.3">
      <c r="A119" s="4"/>
      <c r="B119" s="4"/>
      <c r="C119" s="4"/>
      <c r="D119" s="4"/>
      <c r="E119" s="4"/>
      <c r="F119" s="4"/>
      <c r="G119" s="4"/>
      <c r="H119" s="4"/>
      <c r="I119" s="4"/>
      <c r="J119" s="4"/>
      <c r="K119" s="4"/>
      <c r="M119" s="4"/>
      <c r="N119" s="4"/>
      <c r="O119" s="4"/>
    </row>
    <row r="120" spans="1:15" x14ac:dyDescent="0.3">
      <c r="A120" s="4"/>
      <c r="B120" s="4"/>
      <c r="C120" s="4"/>
      <c r="D120" s="4"/>
      <c r="E120" s="4"/>
      <c r="F120" s="4"/>
      <c r="G120" s="4"/>
      <c r="H120" s="4"/>
      <c r="I120" s="4"/>
      <c r="J120" s="4"/>
      <c r="K120" s="4"/>
      <c r="M120" s="4"/>
      <c r="N120" s="4"/>
      <c r="O120" s="4"/>
    </row>
    <row r="121" spans="1:15" x14ac:dyDescent="0.3">
      <c r="A121" s="4"/>
      <c r="B121" s="4"/>
      <c r="C121" s="4"/>
      <c r="D121" s="4"/>
      <c r="E121" s="4"/>
      <c r="F121" s="4"/>
      <c r="G121" s="4"/>
      <c r="H121" s="4"/>
      <c r="I121" s="4"/>
      <c r="J121" s="4"/>
      <c r="K121" s="4"/>
      <c r="M121" s="4"/>
      <c r="N121" s="4"/>
      <c r="O121" s="4"/>
    </row>
    <row r="122" spans="1:15" x14ac:dyDescent="0.3">
      <c r="A122" s="4"/>
      <c r="B122" s="4"/>
      <c r="C122" s="4"/>
      <c r="D122" s="4"/>
      <c r="E122" s="4"/>
      <c r="F122" s="4"/>
      <c r="G122" s="4"/>
      <c r="H122" s="4"/>
      <c r="I122" s="4"/>
      <c r="J122" s="4"/>
      <c r="K122" s="4"/>
      <c r="M122" s="4"/>
      <c r="N122" s="4"/>
      <c r="O122" s="4"/>
    </row>
    <row r="123" spans="1:15" x14ac:dyDescent="0.3">
      <c r="A123" s="4"/>
      <c r="B123" s="4"/>
      <c r="C123" s="4"/>
      <c r="D123" s="4"/>
      <c r="E123" s="4"/>
      <c r="F123" s="4"/>
      <c r="G123" s="4"/>
      <c r="H123" s="4"/>
      <c r="I123" s="4"/>
      <c r="J123" s="4"/>
      <c r="K123" s="4"/>
      <c r="M123" s="4"/>
      <c r="N123" s="4"/>
      <c r="O123" s="4"/>
    </row>
    <row r="124" spans="1:15" x14ac:dyDescent="0.3">
      <c r="A124" s="4"/>
      <c r="B124" s="4"/>
      <c r="C124" s="4"/>
      <c r="D124" s="4"/>
      <c r="E124" s="4"/>
      <c r="F124" s="4"/>
      <c r="G124" s="4"/>
      <c r="H124" s="4"/>
      <c r="I124" s="4"/>
      <c r="J124" s="4"/>
      <c r="K124" s="4"/>
      <c r="M124" s="4"/>
      <c r="N124" s="4"/>
      <c r="O124" s="4"/>
    </row>
    <row r="125" spans="1:15" x14ac:dyDescent="0.3">
      <c r="A125" s="4"/>
      <c r="B125" s="4"/>
      <c r="C125" s="4"/>
      <c r="D125" s="4"/>
      <c r="E125" s="4"/>
      <c r="F125" s="4"/>
      <c r="G125" s="4"/>
      <c r="H125" s="4"/>
      <c r="I125" s="4"/>
      <c r="J125" s="4"/>
      <c r="K125" s="4"/>
      <c r="M125" s="4"/>
      <c r="N125" s="4"/>
      <c r="O125" s="4"/>
    </row>
    <row r="126" spans="1:15" x14ac:dyDescent="0.3">
      <c r="A126" s="4"/>
      <c r="B126" s="4"/>
      <c r="C126" s="4"/>
      <c r="D126" s="4"/>
      <c r="E126" s="4"/>
      <c r="F126" s="4"/>
      <c r="G126" s="4"/>
      <c r="H126" s="4"/>
      <c r="I126" s="4"/>
      <c r="J126" s="4"/>
      <c r="K126" s="4"/>
      <c r="M126" s="4"/>
      <c r="N126" s="4"/>
      <c r="O126" s="4"/>
    </row>
    <row r="127" spans="1:15" x14ac:dyDescent="0.3">
      <c r="A127" s="4"/>
      <c r="B127" s="4"/>
      <c r="C127" s="4"/>
      <c r="D127" s="4"/>
      <c r="E127" s="4"/>
      <c r="F127" s="4"/>
      <c r="G127" s="4"/>
      <c r="H127" s="4"/>
      <c r="I127" s="4"/>
      <c r="J127" s="4"/>
      <c r="K127" s="4"/>
      <c r="M127" s="4"/>
      <c r="N127" s="4"/>
      <c r="O127" s="4"/>
    </row>
    <row r="128" spans="1:15" x14ac:dyDescent="0.3">
      <c r="A128" s="4"/>
      <c r="B128" s="4"/>
      <c r="C128" s="4"/>
      <c r="D128" s="4"/>
      <c r="E128" s="4"/>
      <c r="F128" s="4"/>
      <c r="G128" s="4"/>
      <c r="H128" s="4"/>
      <c r="I128" s="4"/>
      <c r="J128" s="4"/>
      <c r="K128" s="4"/>
      <c r="M128" s="4"/>
      <c r="N128" s="4"/>
      <c r="O128" s="4"/>
    </row>
    <row r="129" spans="1:15" x14ac:dyDescent="0.3">
      <c r="A129" s="4"/>
      <c r="B129" s="4"/>
      <c r="C129" s="4"/>
      <c r="D129" s="4"/>
      <c r="E129" s="4"/>
      <c r="F129" s="4"/>
      <c r="G129" s="4"/>
      <c r="H129" s="4"/>
      <c r="I129" s="4"/>
      <c r="J129" s="4"/>
      <c r="K129" s="4"/>
      <c r="M129" s="4"/>
      <c r="N129" s="4"/>
      <c r="O129" s="4"/>
    </row>
    <row r="130" spans="1:15" x14ac:dyDescent="0.3">
      <c r="A130" s="4"/>
      <c r="B130" s="4"/>
      <c r="C130" s="4"/>
      <c r="D130" s="4"/>
      <c r="E130" s="4"/>
      <c r="F130" s="4"/>
      <c r="G130" s="4"/>
      <c r="H130" s="4"/>
      <c r="I130" s="4"/>
      <c r="J130" s="4"/>
      <c r="K130" s="4"/>
      <c r="M130" s="4"/>
      <c r="N130" s="4"/>
      <c r="O130" s="4"/>
    </row>
    <row r="131" spans="1:15" x14ac:dyDescent="0.3">
      <c r="A131" s="4"/>
      <c r="B131" s="4"/>
      <c r="C131" s="4"/>
      <c r="D131" s="4"/>
      <c r="E131" s="4"/>
      <c r="F131" s="4"/>
      <c r="G131" s="4"/>
      <c r="H131" s="4"/>
      <c r="I131" s="4"/>
      <c r="J131" s="4"/>
      <c r="K131" s="4"/>
      <c r="M131" s="4"/>
      <c r="N131" s="4"/>
      <c r="O131" s="4"/>
    </row>
    <row r="132" spans="1:15" x14ac:dyDescent="0.3">
      <c r="A132" s="4"/>
      <c r="B132" s="4"/>
      <c r="C132" s="4"/>
      <c r="D132" s="4"/>
      <c r="E132" s="4"/>
      <c r="F132" s="4"/>
      <c r="G132" s="4"/>
      <c r="H132" s="4"/>
      <c r="I132" s="4"/>
      <c r="J132" s="4"/>
      <c r="K132" s="4"/>
      <c r="M132" s="4"/>
      <c r="N132" s="4"/>
      <c r="O132" s="4"/>
    </row>
    <row r="133" spans="1:15" x14ac:dyDescent="0.3">
      <c r="A133" s="4"/>
      <c r="B133" s="4"/>
      <c r="C133" s="4"/>
      <c r="D133" s="4"/>
      <c r="E133" s="4"/>
      <c r="F133" s="4"/>
      <c r="G133" s="4"/>
      <c r="H133" s="4"/>
      <c r="I133" s="4"/>
      <c r="J133" s="4"/>
      <c r="K133" s="4"/>
      <c r="M133" s="4"/>
      <c r="N133" s="4"/>
      <c r="O133" s="4"/>
    </row>
    <row r="134" spans="1:15" x14ac:dyDescent="0.3">
      <c r="A134" s="4"/>
      <c r="B134" s="4"/>
      <c r="C134" s="4"/>
      <c r="D134" s="4"/>
      <c r="E134" s="4"/>
      <c r="F134" s="4"/>
      <c r="G134" s="4"/>
      <c r="H134" s="4"/>
      <c r="I134" s="4"/>
      <c r="J134" s="4"/>
      <c r="K134" s="4"/>
      <c r="M134" s="4"/>
      <c r="N134" s="4"/>
      <c r="O134" s="4"/>
    </row>
    <row r="135" spans="1:15" x14ac:dyDescent="0.3">
      <c r="A135" s="4"/>
      <c r="B135" s="4"/>
      <c r="C135" s="4"/>
      <c r="D135" s="4"/>
      <c r="E135" s="4"/>
      <c r="F135" s="4"/>
      <c r="G135" s="4"/>
      <c r="H135" s="4"/>
      <c r="I135" s="4"/>
      <c r="J135" s="4"/>
      <c r="K135" s="4"/>
      <c r="M135" s="4"/>
      <c r="N135" s="4"/>
      <c r="O135" s="4"/>
    </row>
    <row r="136" spans="1:15" x14ac:dyDescent="0.3">
      <c r="A136" s="4"/>
      <c r="B136" s="4"/>
      <c r="C136" s="4"/>
      <c r="D136" s="4"/>
      <c r="E136" s="4"/>
      <c r="F136" s="4"/>
      <c r="G136" s="4"/>
      <c r="H136" s="4"/>
      <c r="I136" s="4"/>
      <c r="J136" s="4"/>
      <c r="K136" s="4"/>
      <c r="M136" s="4"/>
      <c r="N136" s="4"/>
      <c r="O136" s="4"/>
    </row>
    <row r="137" spans="1:15" x14ac:dyDescent="0.3">
      <c r="A137" s="4"/>
      <c r="B137" s="4"/>
      <c r="C137" s="4"/>
      <c r="D137" s="4"/>
      <c r="E137" s="4"/>
      <c r="F137" s="4"/>
      <c r="G137" s="4"/>
      <c r="H137" s="4"/>
      <c r="I137" s="4"/>
      <c r="J137" s="4"/>
      <c r="K137" s="4"/>
      <c r="M137" s="4"/>
      <c r="N137" s="4"/>
      <c r="O137" s="4"/>
    </row>
    <row r="138" spans="1:15" x14ac:dyDescent="0.3">
      <c r="A138" s="4"/>
      <c r="B138" s="4"/>
      <c r="C138" s="4"/>
      <c r="D138" s="4"/>
      <c r="E138" s="4"/>
      <c r="F138" s="4"/>
      <c r="G138" s="4"/>
      <c r="H138" s="4"/>
      <c r="I138" s="4"/>
      <c r="J138" s="4"/>
      <c r="K138" s="4"/>
      <c r="M138" s="4"/>
      <c r="N138" s="4"/>
      <c r="O138" s="4"/>
    </row>
    <row r="139" spans="1:15" x14ac:dyDescent="0.3">
      <c r="A139" s="4"/>
      <c r="B139" s="4"/>
      <c r="C139" s="4"/>
      <c r="D139" s="4"/>
      <c r="E139" s="4"/>
      <c r="F139" s="4"/>
      <c r="G139" s="4"/>
      <c r="H139" s="4"/>
      <c r="I139" s="4"/>
      <c r="J139" s="4"/>
      <c r="K139" s="4"/>
      <c r="M139" s="4"/>
      <c r="N139" s="4"/>
      <c r="O139" s="4"/>
    </row>
    <row r="140" spans="1:15" x14ac:dyDescent="0.3">
      <c r="A140" s="4"/>
      <c r="B140" s="4"/>
      <c r="C140" s="4"/>
      <c r="D140" s="4"/>
      <c r="E140" s="4"/>
      <c r="F140" s="4"/>
      <c r="G140" s="4"/>
      <c r="H140" s="4"/>
      <c r="I140" s="4"/>
      <c r="J140" s="4"/>
      <c r="K140" s="4"/>
      <c r="M140" s="4"/>
      <c r="N140" s="4"/>
      <c r="O140" s="4"/>
    </row>
    <row r="141" spans="1:15" x14ac:dyDescent="0.3">
      <c r="A141" s="4"/>
      <c r="B141" s="4"/>
      <c r="C141" s="4"/>
      <c r="D141" s="4"/>
      <c r="E141" s="4"/>
      <c r="F141" s="4"/>
      <c r="G141" s="4"/>
      <c r="H141" s="4"/>
      <c r="I141" s="4"/>
      <c r="J141" s="4"/>
      <c r="K141" s="4"/>
      <c r="M141" s="4"/>
      <c r="N141" s="4"/>
      <c r="O141" s="4"/>
    </row>
    <row r="142" spans="1:15" x14ac:dyDescent="0.3">
      <c r="A142" s="4"/>
      <c r="B142" s="4"/>
      <c r="C142" s="4"/>
      <c r="D142" s="4"/>
      <c r="E142" s="4"/>
      <c r="F142" s="4"/>
      <c r="G142" s="4"/>
      <c r="H142" s="4"/>
      <c r="I142" s="4"/>
      <c r="J142" s="4"/>
      <c r="K142" s="4"/>
      <c r="M142" s="4"/>
      <c r="N142" s="4"/>
      <c r="O142" s="4"/>
    </row>
    <row r="143" spans="1:15" x14ac:dyDescent="0.3">
      <c r="A143" s="4"/>
      <c r="B143" s="4"/>
      <c r="C143" s="4"/>
      <c r="D143" s="4"/>
      <c r="E143" s="4"/>
      <c r="F143" s="4"/>
      <c r="G143" s="4"/>
      <c r="H143" s="4"/>
      <c r="I143" s="4"/>
      <c r="J143" s="4"/>
      <c r="K143" s="4"/>
      <c r="M143" s="4"/>
      <c r="N143" s="4"/>
      <c r="O143" s="4"/>
    </row>
    <row r="144" spans="1:15" x14ac:dyDescent="0.3">
      <c r="A144" s="4"/>
      <c r="B144" s="4"/>
      <c r="C144" s="4"/>
      <c r="D144" s="4"/>
      <c r="E144" s="4"/>
      <c r="F144" s="4"/>
      <c r="G144" s="4"/>
      <c r="H144" s="4"/>
      <c r="I144" s="4"/>
      <c r="J144" s="4"/>
      <c r="K144" s="4"/>
      <c r="M144" s="4"/>
      <c r="N144" s="4"/>
      <c r="O144" s="4"/>
    </row>
    <row r="145" spans="1:15" x14ac:dyDescent="0.3">
      <c r="A145" s="4"/>
      <c r="B145" s="4"/>
      <c r="C145" s="4"/>
      <c r="D145" s="4"/>
      <c r="E145" s="4"/>
      <c r="F145" s="4"/>
      <c r="G145" s="4"/>
      <c r="H145" s="4"/>
      <c r="I145" s="4"/>
      <c r="J145" s="4"/>
      <c r="K145" s="4"/>
      <c r="M145" s="4"/>
      <c r="N145" s="4"/>
      <c r="O145" s="4"/>
    </row>
    <row r="146" spans="1:15" x14ac:dyDescent="0.3">
      <c r="A146" s="4"/>
      <c r="B146" s="4"/>
      <c r="C146" s="4"/>
      <c r="D146" s="4"/>
      <c r="E146" s="4"/>
      <c r="F146" s="4"/>
      <c r="G146" s="4"/>
      <c r="H146" s="4"/>
      <c r="I146" s="4"/>
      <c r="J146" s="4"/>
      <c r="K146" s="4"/>
      <c r="M146" s="4"/>
      <c r="N146" s="4"/>
      <c r="O146" s="4"/>
    </row>
    <row r="147" spans="1:15" x14ac:dyDescent="0.3">
      <c r="A147" s="4"/>
      <c r="B147" s="4"/>
      <c r="C147" s="4"/>
      <c r="D147" s="4"/>
      <c r="E147" s="4"/>
      <c r="F147" s="4"/>
      <c r="G147" s="4"/>
      <c r="H147" s="4"/>
      <c r="I147" s="4"/>
      <c r="J147" s="4"/>
      <c r="K147" s="4"/>
      <c r="M147" s="4"/>
      <c r="N147" s="4"/>
      <c r="O147" s="4"/>
    </row>
    <row r="148" spans="1:15" x14ac:dyDescent="0.3">
      <c r="A148" s="4"/>
      <c r="B148" s="4"/>
      <c r="C148" s="4"/>
      <c r="D148" s="4"/>
      <c r="E148" s="4"/>
      <c r="F148" s="4"/>
      <c r="G148" s="4"/>
      <c r="H148" s="4"/>
      <c r="I148" s="4"/>
      <c r="J148" s="4"/>
      <c r="K148" s="4"/>
      <c r="M148" s="4"/>
      <c r="N148" s="4"/>
      <c r="O148" s="4"/>
    </row>
    <row r="149" spans="1:15" x14ac:dyDescent="0.3">
      <c r="A149" s="4"/>
      <c r="B149" s="4"/>
      <c r="C149" s="4"/>
      <c r="D149" s="4"/>
      <c r="E149" s="4"/>
      <c r="F149" s="4"/>
      <c r="G149" s="4"/>
      <c r="H149" s="4"/>
      <c r="I149" s="4"/>
      <c r="J149" s="4"/>
      <c r="K149" s="4"/>
      <c r="M149" s="4"/>
      <c r="N149" s="4"/>
      <c r="O149" s="4"/>
    </row>
    <row r="150" spans="1:15" x14ac:dyDescent="0.3">
      <c r="A150" s="4"/>
      <c r="B150" s="4"/>
      <c r="C150" s="4"/>
      <c r="D150" s="4"/>
      <c r="E150" s="4"/>
      <c r="F150" s="4"/>
      <c r="G150" s="4"/>
      <c r="H150" s="4"/>
      <c r="I150" s="4"/>
      <c r="J150" s="4"/>
      <c r="K150" s="4"/>
      <c r="M150" s="4"/>
      <c r="N150" s="4"/>
      <c r="O150" s="4"/>
    </row>
    <row r="151" spans="1:15" x14ac:dyDescent="0.3">
      <c r="A151" s="4"/>
      <c r="B151" s="4"/>
      <c r="C151" s="4"/>
      <c r="D151" s="4"/>
      <c r="E151" s="4"/>
      <c r="F151" s="4"/>
      <c r="G151" s="4"/>
      <c r="H151" s="4"/>
      <c r="I151" s="4"/>
      <c r="J151" s="4"/>
      <c r="K151" s="4"/>
      <c r="M151" s="4"/>
      <c r="N151" s="4"/>
      <c r="O151" s="4"/>
    </row>
    <row r="152" spans="1:15" x14ac:dyDescent="0.3">
      <c r="A152" s="4"/>
      <c r="B152" s="4"/>
      <c r="C152" s="4"/>
      <c r="D152" s="4"/>
      <c r="E152" s="4"/>
      <c r="F152" s="4"/>
      <c r="G152" s="4"/>
      <c r="H152" s="4"/>
      <c r="I152" s="4"/>
      <c r="J152" s="4"/>
      <c r="K152" s="4"/>
      <c r="M152" s="4"/>
      <c r="N152" s="4"/>
      <c r="O152" s="4"/>
    </row>
    <row r="153" spans="1:15" x14ac:dyDescent="0.3">
      <c r="A153" s="4"/>
      <c r="B153" s="4"/>
      <c r="C153" s="4"/>
      <c r="D153" s="4"/>
      <c r="E153" s="4"/>
      <c r="F153" s="4"/>
      <c r="G153" s="4"/>
      <c r="H153" s="4"/>
      <c r="I153" s="4"/>
      <c r="J153" s="4"/>
      <c r="K153" s="4"/>
      <c r="M153" s="4"/>
      <c r="N153" s="4"/>
      <c r="O153" s="4"/>
    </row>
    <row r="154" spans="1:15" x14ac:dyDescent="0.3">
      <c r="A154" s="4"/>
      <c r="B154" s="4"/>
      <c r="C154" s="4"/>
      <c r="D154" s="4"/>
      <c r="E154" s="4"/>
      <c r="F154" s="4"/>
      <c r="G154" s="4"/>
      <c r="H154" s="4"/>
      <c r="I154" s="4"/>
      <c r="J154" s="4"/>
      <c r="K154" s="4"/>
      <c r="M154" s="4"/>
      <c r="N154" s="4"/>
      <c r="O154" s="4"/>
    </row>
    <row r="155" spans="1:15" x14ac:dyDescent="0.3">
      <c r="A155" s="4"/>
      <c r="B155" s="4"/>
      <c r="C155" s="4"/>
      <c r="D155" s="4"/>
      <c r="E155" s="4"/>
      <c r="F155" s="4"/>
      <c r="G155" s="4"/>
      <c r="H155" s="4"/>
      <c r="I155" s="4"/>
      <c r="J155" s="4"/>
      <c r="K155" s="4"/>
      <c r="M155" s="4"/>
      <c r="N155" s="4"/>
      <c r="O155" s="4"/>
    </row>
    <row r="156" spans="1:15" x14ac:dyDescent="0.3">
      <c r="A156" s="4"/>
      <c r="B156" s="4"/>
      <c r="C156" s="4"/>
      <c r="D156" s="4"/>
      <c r="E156" s="4"/>
      <c r="F156" s="4"/>
      <c r="G156" s="4"/>
      <c r="H156" s="4"/>
      <c r="I156" s="4"/>
      <c r="J156" s="4"/>
      <c r="K156" s="4"/>
      <c r="M156" s="4"/>
      <c r="N156" s="4"/>
      <c r="O156" s="4"/>
    </row>
    <row r="157" spans="1:15" x14ac:dyDescent="0.3">
      <c r="A157" s="4"/>
      <c r="B157" s="4"/>
      <c r="C157" s="4"/>
      <c r="D157" s="4"/>
      <c r="E157" s="4"/>
      <c r="F157" s="4"/>
      <c r="G157" s="4"/>
      <c r="H157" s="4"/>
      <c r="I157" s="4"/>
      <c r="J157" s="4"/>
      <c r="K157" s="4"/>
      <c r="M157" s="4"/>
      <c r="N157" s="4"/>
      <c r="O157" s="4"/>
    </row>
    <row r="158" spans="1:15" x14ac:dyDescent="0.3">
      <c r="A158" s="4"/>
      <c r="B158" s="4"/>
      <c r="C158" s="4"/>
      <c r="D158" s="4"/>
      <c r="E158" s="4"/>
      <c r="F158" s="4"/>
      <c r="G158" s="4"/>
      <c r="H158" s="4"/>
      <c r="I158" s="4"/>
      <c r="J158" s="4"/>
      <c r="K158" s="4"/>
      <c r="M158" s="4"/>
      <c r="N158" s="4"/>
      <c r="O158" s="4"/>
    </row>
    <row r="159" spans="1:15" x14ac:dyDescent="0.3">
      <c r="A159" s="4"/>
      <c r="B159" s="4"/>
      <c r="C159" s="4"/>
      <c r="D159" s="4"/>
      <c r="E159" s="4"/>
      <c r="F159" s="4"/>
      <c r="G159" s="4"/>
      <c r="H159" s="4"/>
      <c r="I159" s="4"/>
      <c r="J159" s="4"/>
      <c r="K159" s="4"/>
      <c r="M159" s="4"/>
      <c r="N159" s="4"/>
      <c r="O159" s="4"/>
    </row>
    <row r="160" spans="1:15" x14ac:dyDescent="0.3">
      <c r="A160" s="4"/>
      <c r="B160" s="4"/>
      <c r="C160" s="4"/>
      <c r="D160" s="4"/>
      <c r="E160" s="4"/>
      <c r="F160" s="4"/>
      <c r="G160" s="4"/>
      <c r="H160" s="4"/>
      <c r="I160" s="4"/>
      <c r="J160" s="4"/>
      <c r="K160" s="4"/>
      <c r="M160" s="4"/>
      <c r="N160" s="4"/>
      <c r="O160" s="4"/>
    </row>
    <row r="161" spans="1:15" x14ac:dyDescent="0.3">
      <c r="A161" s="4"/>
      <c r="B161" s="4"/>
      <c r="C161" s="4"/>
      <c r="D161" s="4"/>
      <c r="E161" s="4"/>
      <c r="F161" s="4"/>
      <c r="G161" s="4"/>
      <c r="H161" s="4"/>
      <c r="I161" s="4"/>
      <c r="J161" s="4"/>
      <c r="K161" s="4"/>
      <c r="M161" s="4"/>
      <c r="N161" s="4"/>
      <c r="O161" s="4"/>
    </row>
    <row r="162" spans="1:15" x14ac:dyDescent="0.3">
      <c r="A162" s="4"/>
      <c r="B162" s="4"/>
      <c r="C162" s="4"/>
      <c r="D162" s="4"/>
      <c r="E162" s="4"/>
      <c r="F162" s="4"/>
      <c r="G162" s="4"/>
      <c r="H162" s="4"/>
      <c r="I162" s="4"/>
      <c r="J162" s="4"/>
      <c r="K162" s="4"/>
      <c r="M162" s="4"/>
      <c r="N162" s="4"/>
      <c r="O162" s="4"/>
    </row>
    <row r="163" spans="1:15" x14ac:dyDescent="0.3">
      <c r="A163" s="4"/>
      <c r="B163" s="4"/>
      <c r="C163" s="4"/>
      <c r="D163" s="4"/>
      <c r="E163" s="4"/>
      <c r="F163" s="4"/>
      <c r="G163" s="4"/>
      <c r="H163" s="4"/>
      <c r="I163" s="4"/>
      <c r="J163" s="4"/>
      <c r="K163" s="4"/>
      <c r="M163" s="4"/>
      <c r="N163" s="4"/>
      <c r="O163" s="4"/>
    </row>
    <row r="164" spans="1:15" x14ac:dyDescent="0.3">
      <c r="A164" s="4"/>
      <c r="B164" s="4"/>
      <c r="C164" s="4"/>
      <c r="D164" s="4"/>
      <c r="E164" s="4"/>
      <c r="F164" s="4"/>
      <c r="G164" s="4"/>
      <c r="H164" s="4"/>
      <c r="I164" s="4"/>
      <c r="J164" s="4"/>
      <c r="K164" s="4"/>
      <c r="M164" s="4"/>
      <c r="N164" s="4"/>
      <c r="O164" s="4"/>
    </row>
    <row r="165" spans="1:15" x14ac:dyDescent="0.3">
      <c r="A165" s="4"/>
      <c r="B165" s="4"/>
      <c r="C165" s="4"/>
      <c r="D165" s="4"/>
      <c r="E165" s="4"/>
      <c r="F165" s="4"/>
      <c r="G165" s="4"/>
      <c r="H165" s="4"/>
      <c r="I165" s="4"/>
      <c r="J165" s="4"/>
      <c r="K165" s="4"/>
      <c r="M165" s="4"/>
      <c r="N165" s="4"/>
      <c r="O165" s="4"/>
    </row>
    <row r="166" spans="1:15" x14ac:dyDescent="0.3">
      <c r="A166" s="4"/>
      <c r="B166" s="4"/>
      <c r="C166" s="4"/>
      <c r="D166" s="4"/>
      <c r="E166" s="4"/>
      <c r="F166" s="4"/>
      <c r="G166" s="4"/>
      <c r="H166" s="4"/>
      <c r="I166" s="4"/>
      <c r="J166" s="4"/>
      <c r="K166" s="4"/>
      <c r="M166" s="4"/>
      <c r="N166" s="4"/>
      <c r="O166" s="4"/>
    </row>
    <row r="167" spans="1:15" x14ac:dyDescent="0.3">
      <c r="A167" s="4"/>
      <c r="B167" s="4"/>
      <c r="C167" s="4"/>
      <c r="D167" s="4"/>
      <c r="E167" s="4"/>
      <c r="F167" s="4"/>
      <c r="G167" s="4"/>
      <c r="H167" s="4"/>
      <c r="I167" s="4"/>
      <c r="J167" s="4"/>
      <c r="K167" s="4"/>
      <c r="M167" s="4"/>
      <c r="N167" s="4"/>
      <c r="O167" s="4"/>
    </row>
    <row r="168" spans="1:15" x14ac:dyDescent="0.3">
      <c r="A168" s="4"/>
      <c r="B168" s="4"/>
      <c r="C168" s="4"/>
      <c r="D168" s="4"/>
      <c r="E168" s="4"/>
      <c r="F168" s="4"/>
      <c r="G168" s="4"/>
      <c r="H168" s="4"/>
      <c r="I168" s="4"/>
      <c r="J168" s="4"/>
      <c r="K168" s="4"/>
      <c r="M168" s="4"/>
      <c r="N168" s="4"/>
      <c r="O168" s="4"/>
    </row>
    <row r="169" spans="1:15" x14ac:dyDescent="0.3">
      <c r="A169" s="4"/>
      <c r="B169" s="4"/>
      <c r="C169" s="4"/>
      <c r="D169" s="4"/>
      <c r="E169" s="4"/>
      <c r="F169" s="4"/>
      <c r="G169" s="4"/>
      <c r="H169" s="4"/>
      <c r="I169" s="4"/>
      <c r="J169" s="4"/>
      <c r="K169" s="4"/>
      <c r="M169" s="4"/>
      <c r="N169" s="4"/>
      <c r="O169" s="4"/>
    </row>
    <row r="170" spans="1:15" x14ac:dyDescent="0.3">
      <c r="A170" s="4"/>
      <c r="B170" s="4"/>
      <c r="C170" s="4"/>
      <c r="D170" s="4"/>
      <c r="E170" s="4"/>
      <c r="F170" s="4"/>
      <c r="G170" s="4"/>
      <c r="H170" s="4"/>
      <c r="I170" s="4"/>
      <c r="J170" s="4"/>
      <c r="K170" s="4"/>
      <c r="M170" s="4"/>
      <c r="N170" s="4"/>
      <c r="O170" s="4"/>
    </row>
    <row r="171" spans="1:15" x14ac:dyDescent="0.3">
      <c r="A171" s="4"/>
      <c r="B171" s="4"/>
      <c r="C171" s="4"/>
      <c r="D171" s="4"/>
      <c r="E171" s="4"/>
      <c r="F171" s="4"/>
      <c r="G171" s="4"/>
      <c r="H171" s="4"/>
      <c r="I171" s="4"/>
      <c r="J171" s="4"/>
      <c r="K171" s="4"/>
      <c r="M171" s="4"/>
      <c r="N171" s="4"/>
      <c r="O171" s="4"/>
    </row>
    <row r="172" spans="1:15" x14ac:dyDescent="0.3">
      <c r="A172" s="4"/>
      <c r="B172" s="4"/>
      <c r="C172" s="4"/>
      <c r="D172" s="4"/>
      <c r="E172" s="4"/>
      <c r="F172" s="4"/>
      <c r="G172" s="4"/>
      <c r="H172" s="4"/>
      <c r="I172" s="4"/>
      <c r="J172" s="4"/>
      <c r="K172" s="4"/>
      <c r="M172" s="4"/>
      <c r="N172" s="4"/>
      <c r="O172" s="4"/>
    </row>
    <row r="173" spans="1:15" x14ac:dyDescent="0.3">
      <c r="A173" s="4"/>
      <c r="B173" s="4"/>
      <c r="C173" s="4"/>
      <c r="D173" s="4"/>
      <c r="E173" s="4"/>
      <c r="F173" s="4"/>
      <c r="G173" s="4"/>
      <c r="H173" s="4"/>
      <c r="I173" s="4"/>
      <c r="J173" s="4"/>
      <c r="K173" s="4"/>
      <c r="M173" s="4"/>
      <c r="N173" s="4"/>
      <c r="O173" s="4"/>
    </row>
    <row r="174" spans="1:15" x14ac:dyDescent="0.3">
      <c r="A174" s="4"/>
      <c r="B174" s="4"/>
      <c r="C174" s="4"/>
      <c r="D174" s="4"/>
      <c r="E174" s="4"/>
      <c r="F174" s="4"/>
      <c r="G174" s="4"/>
      <c r="H174" s="4"/>
      <c r="I174" s="4"/>
      <c r="J174" s="4"/>
      <c r="K174" s="4"/>
      <c r="M174" s="4"/>
      <c r="N174" s="4"/>
      <c r="O174" s="4"/>
    </row>
    <row r="175" spans="1:15" x14ac:dyDescent="0.3">
      <c r="A175" s="4"/>
      <c r="B175" s="4"/>
      <c r="C175" s="4"/>
      <c r="D175" s="4"/>
      <c r="E175" s="4"/>
      <c r="F175" s="4"/>
      <c r="G175" s="4"/>
      <c r="H175" s="4"/>
      <c r="I175" s="4"/>
      <c r="J175" s="4"/>
      <c r="K175" s="4"/>
      <c r="M175" s="4"/>
      <c r="N175" s="4"/>
      <c r="O175" s="4"/>
    </row>
    <row r="176" spans="1:15" x14ac:dyDescent="0.3">
      <c r="A176" s="4"/>
      <c r="B176" s="4"/>
      <c r="C176" s="4"/>
      <c r="D176" s="4"/>
      <c r="E176" s="4"/>
      <c r="F176" s="4"/>
      <c r="G176" s="4"/>
      <c r="H176" s="4"/>
      <c r="I176" s="4"/>
      <c r="J176" s="4"/>
      <c r="K176" s="4"/>
      <c r="M176" s="4"/>
      <c r="N176" s="4"/>
      <c r="O176" s="4"/>
    </row>
    <row r="177" spans="1:15" x14ac:dyDescent="0.3">
      <c r="A177" s="4"/>
      <c r="B177" s="4"/>
      <c r="C177" s="4"/>
      <c r="D177" s="4"/>
      <c r="E177" s="4"/>
      <c r="F177" s="4"/>
      <c r="G177" s="4"/>
      <c r="H177" s="4"/>
      <c r="I177" s="4"/>
      <c r="J177" s="4"/>
      <c r="K177" s="4"/>
      <c r="M177" s="4"/>
      <c r="N177" s="4"/>
      <c r="O177" s="4"/>
    </row>
    <row r="178" spans="1:15" x14ac:dyDescent="0.3">
      <c r="A178" s="4"/>
      <c r="B178" s="4"/>
      <c r="C178" s="4"/>
      <c r="D178" s="4"/>
      <c r="E178" s="4"/>
      <c r="F178" s="4"/>
      <c r="G178" s="4"/>
      <c r="H178" s="4"/>
      <c r="I178" s="4"/>
      <c r="J178" s="4"/>
      <c r="K178" s="4"/>
      <c r="M178" s="4"/>
      <c r="N178" s="4"/>
      <c r="O178" s="4"/>
    </row>
    <row r="179" spans="1:15" x14ac:dyDescent="0.3">
      <c r="A179" s="4"/>
      <c r="B179" s="4"/>
      <c r="C179" s="4"/>
      <c r="D179" s="4"/>
      <c r="E179" s="4"/>
      <c r="F179" s="4"/>
      <c r="G179" s="4"/>
      <c r="H179" s="4"/>
      <c r="I179" s="4"/>
      <c r="J179" s="4"/>
      <c r="K179" s="4"/>
      <c r="M179" s="4"/>
      <c r="N179" s="4"/>
      <c r="O179" s="4"/>
    </row>
    <row r="180" spans="1:15" x14ac:dyDescent="0.3">
      <c r="A180" s="4"/>
      <c r="B180" s="4"/>
      <c r="C180" s="4"/>
      <c r="D180" s="4"/>
      <c r="E180" s="4"/>
      <c r="F180" s="4"/>
      <c r="G180" s="4"/>
      <c r="H180" s="4"/>
      <c r="I180" s="4"/>
      <c r="J180" s="4"/>
      <c r="K180" s="4"/>
      <c r="M180" s="4"/>
      <c r="N180" s="4"/>
      <c r="O180" s="4"/>
    </row>
    <row r="181" spans="1:15" x14ac:dyDescent="0.3">
      <c r="A181" s="4"/>
      <c r="B181" s="4"/>
      <c r="C181" s="4"/>
      <c r="D181" s="4"/>
      <c r="E181" s="4"/>
      <c r="F181" s="4"/>
      <c r="G181" s="4"/>
      <c r="H181" s="4"/>
      <c r="I181" s="4"/>
      <c r="J181" s="4"/>
      <c r="K181" s="4"/>
      <c r="M181" s="4"/>
      <c r="N181" s="4"/>
      <c r="O181" s="4"/>
    </row>
    <row r="182" spans="1:15" x14ac:dyDescent="0.3">
      <c r="A182" s="4"/>
      <c r="B182" s="4"/>
      <c r="C182" s="4"/>
      <c r="D182" s="4"/>
      <c r="E182" s="4"/>
      <c r="F182" s="4"/>
      <c r="G182" s="4"/>
      <c r="H182" s="4"/>
      <c r="I182" s="4"/>
      <c r="J182" s="4"/>
      <c r="K182" s="4"/>
      <c r="M182" s="4"/>
      <c r="N182" s="4"/>
      <c r="O182" s="4"/>
    </row>
    <row r="183" spans="1:15" x14ac:dyDescent="0.3">
      <c r="A183" s="4"/>
      <c r="B183" s="4"/>
      <c r="C183" s="4"/>
      <c r="D183" s="4"/>
      <c r="E183" s="4"/>
      <c r="F183" s="4"/>
      <c r="G183" s="4"/>
      <c r="H183" s="4"/>
      <c r="I183" s="4"/>
      <c r="J183" s="4"/>
      <c r="K183" s="4"/>
      <c r="M183" s="4"/>
      <c r="N183" s="4"/>
      <c r="O183" s="4"/>
    </row>
    <row r="184" spans="1:15" x14ac:dyDescent="0.3">
      <c r="A184" s="4"/>
      <c r="B184" s="4"/>
      <c r="C184" s="4"/>
      <c r="D184" s="4"/>
      <c r="E184" s="4"/>
      <c r="F184" s="4"/>
      <c r="G184" s="4"/>
      <c r="H184" s="4"/>
      <c r="I184" s="4"/>
      <c r="J184" s="4"/>
      <c r="K184" s="4"/>
      <c r="M184" s="4"/>
      <c r="N184" s="4"/>
      <c r="O184" s="4"/>
    </row>
    <row r="185" spans="1:15" x14ac:dyDescent="0.3">
      <c r="A185" s="4"/>
      <c r="B185" s="4"/>
      <c r="C185" s="4"/>
      <c r="D185" s="4"/>
      <c r="E185" s="4"/>
      <c r="F185" s="4"/>
      <c r="G185" s="4"/>
      <c r="H185" s="4"/>
      <c r="I185" s="4"/>
      <c r="J185" s="4"/>
      <c r="K185" s="4"/>
      <c r="M185" s="4"/>
      <c r="N185" s="4"/>
      <c r="O185" s="4"/>
    </row>
    <row r="186" spans="1:15" x14ac:dyDescent="0.3">
      <c r="A186" s="4"/>
      <c r="B186" s="4"/>
      <c r="C186" s="4"/>
      <c r="D186" s="4"/>
      <c r="E186" s="4"/>
      <c r="F186" s="4"/>
      <c r="G186" s="4"/>
      <c r="H186" s="4"/>
      <c r="I186" s="4"/>
      <c r="J186" s="4"/>
      <c r="K186" s="4"/>
      <c r="M186" s="4"/>
      <c r="N186" s="4"/>
      <c r="O186" s="4"/>
    </row>
    <row r="187" spans="1:15" x14ac:dyDescent="0.3">
      <c r="A187" s="4"/>
      <c r="B187" s="4"/>
      <c r="C187" s="4"/>
      <c r="D187" s="4"/>
      <c r="E187" s="4"/>
      <c r="F187" s="4"/>
      <c r="G187" s="4"/>
      <c r="H187" s="4"/>
      <c r="I187" s="4"/>
      <c r="J187" s="4"/>
      <c r="K187" s="4"/>
      <c r="M187" s="4"/>
      <c r="N187" s="4"/>
      <c r="O187" s="4"/>
    </row>
    <row r="188" spans="1:15" x14ac:dyDescent="0.3">
      <c r="A188" s="4"/>
      <c r="B188" s="4"/>
      <c r="C188" s="4"/>
      <c r="D188" s="4"/>
      <c r="E188" s="4"/>
      <c r="F188" s="4"/>
      <c r="G188" s="4"/>
      <c r="H188" s="4"/>
      <c r="I188" s="4"/>
      <c r="J188" s="4"/>
      <c r="K188" s="4"/>
      <c r="M188" s="4"/>
      <c r="N188" s="4"/>
      <c r="O188" s="4"/>
    </row>
    <row r="189" spans="1:15" x14ac:dyDescent="0.3">
      <c r="A189" s="4"/>
      <c r="B189" s="4"/>
      <c r="C189" s="4"/>
      <c r="D189" s="4"/>
      <c r="E189" s="4"/>
      <c r="F189" s="4"/>
      <c r="G189" s="4"/>
      <c r="H189" s="4"/>
      <c r="I189" s="4"/>
      <c r="J189" s="4"/>
      <c r="K189" s="4"/>
      <c r="M189" s="4"/>
      <c r="N189" s="4"/>
      <c r="O189" s="4"/>
    </row>
    <row r="190" spans="1:15" x14ac:dyDescent="0.3">
      <c r="A190" s="4"/>
      <c r="B190" s="4"/>
      <c r="C190" s="4"/>
      <c r="D190" s="4"/>
      <c r="E190" s="4"/>
      <c r="F190" s="4"/>
      <c r="G190" s="4"/>
      <c r="H190" s="4"/>
      <c r="I190" s="4"/>
      <c r="J190" s="4"/>
      <c r="K190" s="4"/>
      <c r="M190" s="4"/>
      <c r="N190" s="4"/>
      <c r="O190" s="4"/>
    </row>
    <row r="191" spans="1:15" x14ac:dyDescent="0.3">
      <c r="A191" s="4"/>
      <c r="B191" s="4"/>
      <c r="C191" s="4"/>
      <c r="D191" s="4"/>
      <c r="E191" s="4"/>
      <c r="F191" s="4"/>
      <c r="G191" s="4"/>
      <c r="H191" s="4"/>
      <c r="I191" s="4"/>
      <c r="J191" s="4"/>
      <c r="K191" s="4"/>
      <c r="M191" s="4"/>
      <c r="N191" s="4"/>
      <c r="O191" s="4"/>
    </row>
    <row r="192" spans="1:15" x14ac:dyDescent="0.3">
      <c r="A192" s="4"/>
      <c r="B192" s="4"/>
      <c r="C192" s="4"/>
      <c r="D192" s="4"/>
      <c r="E192" s="4"/>
      <c r="F192" s="4"/>
      <c r="G192" s="4"/>
      <c r="H192" s="4"/>
      <c r="I192" s="4"/>
      <c r="J192" s="4"/>
      <c r="K192" s="4"/>
      <c r="M192" s="4"/>
      <c r="N192" s="4"/>
      <c r="O192" s="4"/>
    </row>
    <row r="193" spans="1:15" x14ac:dyDescent="0.3">
      <c r="A193" s="4"/>
      <c r="B193" s="4"/>
      <c r="C193" s="4"/>
      <c r="D193" s="4"/>
      <c r="E193" s="4"/>
      <c r="F193" s="4"/>
      <c r="G193" s="4"/>
      <c r="H193" s="4"/>
      <c r="I193" s="4"/>
      <c r="J193" s="4"/>
      <c r="K193" s="4"/>
      <c r="M193" s="4"/>
      <c r="N193" s="4"/>
      <c r="O193" s="4"/>
    </row>
    <row r="194" spans="1:15" x14ac:dyDescent="0.3">
      <c r="A194" s="4"/>
      <c r="B194" s="4"/>
      <c r="C194" s="4"/>
      <c r="D194" s="4"/>
      <c r="E194" s="4"/>
      <c r="F194" s="4"/>
      <c r="G194" s="4"/>
      <c r="H194" s="4"/>
      <c r="I194" s="4"/>
      <c r="J194" s="4"/>
      <c r="K194" s="4"/>
      <c r="M194" s="4"/>
      <c r="N194" s="4"/>
      <c r="O194" s="4"/>
    </row>
    <row r="195" spans="1:15" x14ac:dyDescent="0.3">
      <c r="A195" s="4"/>
      <c r="B195" s="4"/>
      <c r="C195" s="4"/>
      <c r="D195" s="4"/>
      <c r="E195" s="4"/>
      <c r="F195" s="4"/>
      <c r="G195" s="4"/>
      <c r="H195" s="4"/>
      <c r="I195" s="4"/>
      <c r="J195" s="4"/>
      <c r="K195" s="4"/>
      <c r="M195" s="4"/>
      <c r="N195" s="4"/>
      <c r="O195" s="4"/>
    </row>
    <row r="196" spans="1:15" x14ac:dyDescent="0.3">
      <c r="A196" s="4"/>
      <c r="B196" s="4"/>
      <c r="C196" s="4"/>
      <c r="D196" s="4"/>
      <c r="E196" s="4"/>
      <c r="F196" s="4"/>
      <c r="G196" s="4"/>
      <c r="H196" s="4"/>
      <c r="I196" s="4"/>
      <c r="J196" s="4"/>
      <c r="K196" s="4"/>
      <c r="M196" s="4"/>
      <c r="N196" s="4"/>
      <c r="O196" s="4"/>
    </row>
    <row r="197" spans="1:15" x14ac:dyDescent="0.3">
      <c r="A197" s="4"/>
      <c r="B197" s="4"/>
      <c r="C197" s="4"/>
      <c r="D197" s="4"/>
      <c r="E197" s="4"/>
      <c r="F197" s="4"/>
      <c r="G197" s="4"/>
      <c r="H197" s="4"/>
      <c r="I197" s="4"/>
      <c r="J197" s="4"/>
      <c r="K197" s="4"/>
      <c r="M197" s="4"/>
      <c r="N197" s="4"/>
      <c r="O197" s="4"/>
    </row>
    <row r="198" spans="1:15" x14ac:dyDescent="0.3">
      <c r="A198" s="4"/>
      <c r="B198" s="4"/>
      <c r="C198" s="4"/>
      <c r="D198" s="4"/>
      <c r="E198" s="4"/>
      <c r="F198" s="4"/>
      <c r="G198" s="4"/>
      <c r="H198" s="4"/>
      <c r="I198" s="4"/>
      <c r="J198" s="4"/>
      <c r="K198" s="4"/>
      <c r="M198" s="4"/>
      <c r="N198" s="4"/>
      <c r="O198" s="4"/>
    </row>
    <row r="199" spans="1:15" x14ac:dyDescent="0.3">
      <c r="A199" s="4"/>
      <c r="B199" s="4"/>
      <c r="C199" s="4"/>
      <c r="D199" s="4"/>
      <c r="E199" s="4"/>
      <c r="F199" s="4"/>
      <c r="G199" s="4"/>
      <c r="H199" s="4"/>
      <c r="I199" s="4"/>
      <c r="J199" s="4"/>
      <c r="K199" s="4"/>
      <c r="M199" s="4"/>
      <c r="N199" s="4"/>
      <c r="O199" s="4"/>
    </row>
    <row r="200" spans="1:15" x14ac:dyDescent="0.3">
      <c r="A200" s="4"/>
      <c r="B200" s="4"/>
      <c r="C200" s="4"/>
      <c r="D200" s="4"/>
      <c r="E200" s="4"/>
      <c r="F200" s="4"/>
      <c r="G200" s="4"/>
      <c r="H200" s="4"/>
      <c r="I200" s="4"/>
      <c r="J200" s="4"/>
      <c r="K200" s="4"/>
      <c r="M200" s="4"/>
      <c r="N200" s="4"/>
      <c r="O200" s="4"/>
    </row>
    <row r="201" spans="1:15" x14ac:dyDescent="0.3">
      <c r="A201" s="4"/>
      <c r="B201" s="4"/>
      <c r="C201" s="4"/>
      <c r="D201" s="4"/>
      <c r="E201" s="4"/>
      <c r="F201" s="4"/>
      <c r="G201" s="4"/>
      <c r="H201" s="4"/>
      <c r="I201" s="4"/>
      <c r="J201" s="4"/>
      <c r="K201" s="4"/>
      <c r="M201" s="4"/>
      <c r="N201" s="4"/>
      <c r="O201" s="4"/>
    </row>
    <row r="202" spans="1:15" x14ac:dyDescent="0.3">
      <c r="A202" s="4"/>
      <c r="B202" s="4"/>
      <c r="C202" s="4"/>
      <c r="D202" s="4"/>
      <c r="E202" s="4"/>
      <c r="F202" s="4"/>
      <c r="G202" s="4"/>
      <c r="H202" s="4"/>
      <c r="I202" s="4"/>
      <c r="J202" s="4"/>
      <c r="K202" s="4"/>
      <c r="M202" s="4"/>
      <c r="N202" s="4"/>
      <c r="O202" s="4"/>
    </row>
    <row r="203" spans="1:15" x14ac:dyDescent="0.3">
      <c r="A203" s="4"/>
      <c r="B203" s="4"/>
      <c r="C203" s="4"/>
      <c r="D203" s="4"/>
      <c r="E203" s="4"/>
      <c r="F203" s="4"/>
      <c r="G203" s="4"/>
      <c r="H203" s="4"/>
      <c r="I203" s="4"/>
      <c r="J203" s="4"/>
      <c r="K203" s="4"/>
      <c r="M203" s="4"/>
      <c r="N203" s="4"/>
      <c r="O203" s="4"/>
    </row>
    <row r="204" spans="1:15" x14ac:dyDescent="0.3">
      <c r="A204" s="4"/>
      <c r="B204" s="4"/>
      <c r="C204" s="4"/>
      <c r="D204" s="4"/>
      <c r="E204" s="4"/>
      <c r="F204" s="4"/>
      <c r="G204" s="4"/>
      <c r="H204" s="4"/>
      <c r="I204" s="4"/>
      <c r="J204" s="4"/>
      <c r="K204" s="4"/>
      <c r="M204" s="4"/>
      <c r="N204" s="4"/>
      <c r="O204" s="4"/>
    </row>
    <row r="205" spans="1:15" x14ac:dyDescent="0.3">
      <c r="A205" s="4"/>
      <c r="B205" s="4"/>
      <c r="C205" s="4"/>
      <c r="D205" s="4"/>
      <c r="E205" s="4"/>
      <c r="F205" s="4"/>
      <c r="G205" s="4"/>
      <c r="H205" s="4"/>
      <c r="I205" s="4"/>
      <c r="J205" s="4"/>
      <c r="K205" s="4"/>
      <c r="M205" s="4"/>
      <c r="N205" s="4"/>
      <c r="O205" s="4"/>
    </row>
    <row r="206" spans="1:15" x14ac:dyDescent="0.3">
      <c r="A206" s="4"/>
      <c r="B206" s="4"/>
      <c r="C206" s="4"/>
      <c r="D206" s="4"/>
      <c r="E206" s="4"/>
      <c r="F206" s="4"/>
      <c r="G206" s="4"/>
      <c r="H206" s="4"/>
      <c r="I206" s="4"/>
      <c r="J206" s="4"/>
      <c r="K206" s="4"/>
      <c r="M206" s="4"/>
      <c r="N206" s="4"/>
      <c r="O206" s="4"/>
    </row>
    <row r="207" spans="1:15" x14ac:dyDescent="0.3">
      <c r="A207" s="4"/>
      <c r="B207" s="4"/>
      <c r="C207" s="4"/>
      <c r="D207" s="4"/>
      <c r="E207" s="4"/>
      <c r="F207" s="4"/>
      <c r="G207" s="4"/>
      <c r="H207" s="4"/>
      <c r="I207" s="4"/>
      <c r="J207" s="4"/>
      <c r="K207" s="4"/>
      <c r="M207" s="4"/>
      <c r="N207" s="4"/>
      <c r="O207" s="4"/>
    </row>
    <row r="208" spans="1:15" x14ac:dyDescent="0.3">
      <c r="A208" s="4"/>
      <c r="B208" s="4"/>
      <c r="C208" s="4"/>
      <c r="D208" s="4"/>
      <c r="E208" s="4"/>
      <c r="F208" s="4"/>
      <c r="G208" s="4"/>
      <c r="H208" s="4"/>
      <c r="I208" s="4"/>
      <c r="J208" s="4"/>
      <c r="K208" s="4"/>
      <c r="M208" s="4"/>
      <c r="N208" s="4"/>
      <c r="O208" s="4"/>
    </row>
    <row r="209" spans="1:15" x14ac:dyDescent="0.3">
      <c r="A209" s="4"/>
      <c r="B209" s="4"/>
      <c r="C209" s="4"/>
      <c r="D209" s="4"/>
      <c r="E209" s="4"/>
      <c r="F209" s="4"/>
      <c r="G209" s="4"/>
      <c r="H209" s="4"/>
      <c r="I209" s="4"/>
      <c r="J209" s="4"/>
      <c r="K209" s="4"/>
      <c r="M209" s="4"/>
      <c r="N209" s="4"/>
      <c r="O209" s="4"/>
    </row>
    <row r="210" spans="1:15" x14ac:dyDescent="0.3">
      <c r="A210" s="4"/>
      <c r="B210" s="4"/>
      <c r="C210" s="4"/>
      <c r="D210" s="4"/>
      <c r="E210" s="4"/>
      <c r="F210" s="4"/>
      <c r="G210" s="4"/>
      <c r="H210" s="4"/>
      <c r="I210" s="4"/>
      <c r="J210" s="4"/>
      <c r="K210" s="4"/>
      <c r="M210" s="4"/>
      <c r="N210" s="4"/>
      <c r="O210" s="4"/>
    </row>
    <row r="211" spans="1:15" x14ac:dyDescent="0.3">
      <c r="A211" s="4"/>
      <c r="B211" s="4"/>
      <c r="C211" s="4"/>
      <c r="D211" s="4"/>
      <c r="E211" s="4"/>
      <c r="F211" s="4"/>
      <c r="G211" s="4"/>
      <c r="H211" s="4"/>
      <c r="I211" s="4"/>
      <c r="J211" s="4"/>
      <c r="K211" s="4"/>
      <c r="M211" s="4"/>
      <c r="N211" s="4"/>
      <c r="O211" s="4"/>
    </row>
    <row r="212" spans="1:15" x14ac:dyDescent="0.3">
      <c r="A212" s="4"/>
      <c r="B212" s="4"/>
      <c r="C212" s="4"/>
      <c r="D212" s="4"/>
      <c r="E212" s="4"/>
      <c r="F212" s="4"/>
      <c r="G212" s="4"/>
      <c r="H212" s="4"/>
      <c r="I212" s="4"/>
      <c r="J212" s="4"/>
      <c r="K212" s="4"/>
      <c r="M212" s="4"/>
      <c r="N212" s="4"/>
      <c r="O212" s="4"/>
    </row>
    <row r="213" spans="1:15" x14ac:dyDescent="0.3">
      <c r="A213" s="4"/>
      <c r="B213" s="4"/>
      <c r="C213" s="4"/>
      <c r="D213" s="4"/>
      <c r="E213" s="4"/>
      <c r="F213" s="4"/>
      <c r="G213" s="4"/>
      <c r="H213" s="4"/>
      <c r="I213" s="4"/>
      <c r="J213" s="4"/>
      <c r="K213" s="4"/>
      <c r="M213" s="4"/>
      <c r="N213" s="4"/>
      <c r="O213" s="4"/>
    </row>
    <row r="214" spans="1:15" x14ac:dyDescent="0.3">
      <c r="A214" s="4"/>
      <c r="B214" s="4"/>
      <c r="C214" s="4"/>
      <c r="D214" s="4"/>
      <c r="E214" s="4"/>
      <c r="F214" s="4"/>
      <c r="G214" s="4"/>
      <c r="H214" s="4"/>
      <c r="I214" s="4"/>
      <c r="J214" s="4"/>
      <c r="K214" s="4"/>
      <c r="M214" s="4"/>
      <c r="N214" s="4"/>
      <c r="O214" s="4"/>
    </row>
    <row r="215" spans="1:15" x14ac:dyDescent="0.3">
      <c r="A215" s="4"/>
      <c r="B215" s="4"/>
      <c r="C215" s="4"/>
      <c r="D215" s="4"/>
      <c r="E215" s="4"/>
      <c r="F215" s="4"/>
      <c r="G215" s="4"/>
      <c r="H215" s="4"/>
      <c r="I215" s="4"/>
      <c r="J215" s="4"/>
      <c r="K215" s="4"/>
      <c r="M215" s="4"/>
      <c r="N215" s="4"/>
      <c r="O215" s="4"/>
    </row>
    <row r="216" spans="1:15" x14ac:dyDescent="0.3">
      <c r="A216" s="4"/>
      <c r="B216" s="4"/>
      <c r="C216" s="4"/>
      <c r="D216" s="4"/>
      <c r="E216" s="4"/>
      <c r="F216" s="4"/>
      <c r="G216" s="4"/>
      <c r="H216" s="4"/>
      <c r="I216" s="4"/>
      <c r="J216" s="4"/>
      <c r="K216" s="4"/>
      <c r="M216" s="4"/>
      <c r="N216" s="4"/>
      <c r="O216" s="4"/>
    </row>
    <row r="217" spans="1:15" x14ac:dyDescent="0.3">
      <c r="A217" s="4"/>
      <c r="B217" s="4"/>
      <c r="C217" s="4"/>
      <c r="D217" s="4"/>
      <c r="E217" s="4"/>
      <c r="F217" s="4"/>
      <c r="G217" s="4"/>
      <c r="H217" s="4"/>
      <c r="I217" s="4"/>
      <c r="J217" s="4"/>
      <c r="K217" s="4"/>
      <c r="M217" s="4"/>
      <c r="N217" s="4"/>
      <c r="O217" s="4"/>
    </row>
    <row r="218" spans="1:15" x14ac:dyDescent="0.3">
      <c r="A218" s="4"/>
      <c r="B218" s="4"/>
      <c r="C218" s="4"/>
      <c r="D218" s="4"/>
      <c r="E218" s="4"/>
      <c r="F218" s="4"/>
      <c r="G218" s="4"/>
      <c r="H218" s="4"/>
      <c r="I218" s="4"/>
      <c r="J218" s="4"/>
      <c r="K218" s="4"/>
      <c r="M218" s="4"/>
      <c r="N218" s="4"/>
      <c r="O218" s="4"/>
    </row>
    <row r="219" spans="1:15" x14ac:dyDescent="0.3">
      <c r="A219" s="4"/>
      <c r="B219" s="4"/>
      <c r="C219" s="4"/>
      <c r="D219" s="4"/>
      <c r="E219" s="4"/>
      <c r="F219" s="4"/>
      <c r="G219" s="4"/>
      <c r="H219" s="4"/>
      <c r="I219" s="4"/>
      <c r="J219" s="4"/>
      <c r="K219" s="4"/>
      <c r="M219" s="4"/>
      <c r="N219" s="4"/>
      <c r="O219" s="4"/>
    </row>
    <row r="220" spans="1:15" x14ac:dyDescent="0.3">
      <c r="A220" s="4"/>
      <c r="B220" s="4"/>
      <c r="C220" s="4"/>
      <c r="D220" s="4"/>
      <c r="E220" s="4"/>
      <c r="F220" s="4"/>
      <c r="G220" s="4"/>
      <c r="H220" s="4"/>
      <c r="I220" s="4"/>
      <c r="J220" s="4"/>
      <c r="K220" s="4"/>
      <c r="M220" s="4"/>
      <c r="N220" s="4"/>
      <c r="O220" s="4"/>
    </row>
    <row r="221" spans="1:15" x14ac:dyDescent="0.3">
      <c r="A221" s="4"/>
      <c r="B221" s="4"/>
      <c r="C221" s="4"/>
      <c r="D221" s="4"/>
      <c r="E221" s="4"/>
      <c r="F221" s="4"/>
      <c r="G221" s="4"/>
      <c r="H221" s="4"/>
      <c r="I221" s="4"/>
      <c r="J221" s="4"/>
      <c r="K221" s="4"/>
      <c r="M221" s="4"/>
      <c r="N221" s="4"/>
      <c r="O221" s="4"/>
    </row>
    <row r="222" spans="1:15" x14ac:dyDescent="0.3">
      <c r="A222" s="4"/>
      <c r="B222" s="4"/>
      <c r="C222" s="4"/>
      <c r="D222" s="4"/>
      <c r="E222" s="4"/>
      <c r="F222" s="4"/>
      <c r="G222" s="4"/>
      <c r="H222" s="4"/>
      <c r="I222" s="4"/>
      <c r="J222" s="4"/>
      <c r="K222" s="4"/>
      <c r="M222" s="4"/>
      <c r="N222" s="4"/>
      <c r="O222" s="4"/>
    </row>
    <row r="223" spans="1:15" x14ac:dyDescent="0.3">
      <c r="A223" s="4"/>
      <c r="B223" s="4"/>
      <c r="C223" s="4"/>
      <c r="D223" s="4"/>
      <c r="E223" s="4"/>
      <c r="F223" s="4"/>
      <c r="G223" s="4"/>
      <c r="H223" s="4"/>
      <c r="I223" s="4"/>
      <c r="J223" s="4"/>
      <c r="K223" s="4"/>
      <c r="M223" s="4"/>
      <c r="N223" s="4"/>
      <c r="O223" s="4"/>
    </row>
    <row r="224" spans="1:15" x14ac:dyDescent="0.3">
      <c r="A224" s="4"/>
      <c r="B224" s="4"/>
      <c r="C224" s="4"/>
      <c r="D224" s="4"/>
      <c r="E224" s="4"/>
      <c r="F224" s="4"/>
      <c r="G224" s="4"/>
      <c r="H224" s="4"/>
      <c r="I224" s="4"/>
      <c r="J224" s="4"/>
      <c r="K224" s="4"/>
      <c r="M224" s="4"/>
      <c r="N224" s="4"/>
      <c r="O224" s="4"/>
    </row>
    <row r="225" spans="1:15" x14ac:dyDescent="0.3">
      <c r="A225" s="4"/>
      <c r="B225" s="4"/>
      <c r="C225" s="4"/>
      <c r="D225" s="4"/>
      <c r="E225" s="4"/>
      <c r="F225" s="4"/>
      <c r="G225" s="4"/>
      <c r="H225" s="4"/>
      <c r="I225" s="4"/>
      <c r="J225" s="4"/>
      <c r="K225" s="4"/>
      <c r="M225" s="4"/>
      <c r="N225" s="4"/>
      <c r="O225" s="4"/>
    </row>
    <row r="226" spans="1:15" x14ac:dyDescent="0.3">
      <c r="A226" s="4"/>
      <c r="B226" s="4"/>
      <c r="C226" s="4"/>
      <c r="D226" s="4"/>
      <c r="E226" s="4"/>
      <c r="F226" s="4"/>
      <c r="G226" s="4"/>
      <c r="H226" s="4"/>
      <c r="I226" s="4"/>
      <c r="J226" s="4"/>
      <c r="K226" s="4"/>
      <c r="M226" s="4"/>
      <c r="N226" s="4"/>
      <c r="O226" s="4"/>
    </row>
    <row r="227" spans="1:15" x14ac:dyDescent="0.3">
      <c r="A227" s="4"/>
      <c r="B227" s="4"/>
      <c r="C227" s="4"/>
      <c r="D227" s="4"/>
      <c r="E227" s="4"/>
      <c r="F227" s="4"/>
      <c r="G227" s="4"/>
      <c r="H227" s="4"/>
      <c r="I227" s="4"/>
      <c r="J227" s="4"/>
      <c r="K227" s="4"/>
      <c r="M227" s="4"/>
      <c r="N227" s="4"/>
      <c r="O227" s="4"/>
    </row>
    <row r="228" spans="1:15" x14ac:dyDescent="0.3">
      <c r="A228" s="4"/>
      <c r="B228" s="4"/>
      <c r="C228" s="4"/>
      <c r="D228" s="4"/>
      <c r="E228" s="4"/>
      <c r="F228" s="4"/>
      <c r="G228" s="4"/>
      <c r="H228" s="4"/>
      <c r="I228" s="4"/>
      <c r="J228" s="4"/>
      <c r="K228" s="4"/>
      <c r="M228" s="4"/>
      <c r="N228" s="4"/>
      <c r="O228" s="4"/>
    </row>
    <row r="229" spans="1:15" x14ac:dyDescent="0.3">
      <c r="A229" s="4"/>
      <c r="B229" s="4"/>
      <c r="C229" s="4"/>
      <c r="D229" s="4"/>
      <c r="E229" s="4"/>
      <c r="F229" s="4"/>
      <c r="G229" s="4"/>
      <c r="H229" s="4"/>
      <c r="I229" s="4"/>
      <c r="J229" s="4"/>
      <c r="K229" s="4"/>
      <c r="M229" s="4"/>
      <c r="N229" s="4"/>
      <c r="O229" s="4"/>
    </row>
    <row r="230" spans="1:15" x14ac:dyDescent="0.3">
      <c r="A230" s="4"/>
      <c r="B230" s="4"/>
      <c r="C230" s="4"/>
      <c r="D230" s="4"/>
      <c r="E230" s="4"/>
      <c r="F230" s="4"/>
      <c r="G230" s="4"/>
      <c r="H230" s="4"/>
      <c r="I230" s="4"/>
      <c r="J230" s="4"/>
      <c r="K230" s="4"/>
      <c r="M230" s="4"/>
      <c r="N230" s="4"/>
      <c r="O230" s="4"/>
    </row>
    <row r="231" spans="1:15" x14ac:dyDescent="0.3">
      <c r="A231" s="4"/>
      <c r="B231" s="4"/>
      <c r="C231" s="4"/>
      <c r="D231" s="4"/>
      <c r="E231" s="4"/>
      <c r="F231" s="4"/>
      <c r="G231" s="4"/>
      <c r="H231" s="4"/>
      <c r="I231" s="4"/>
      <c r="J231" s="4"/>
      <c r="K231" s="4"/>
      <c r="M231" s="4"/>
      <c r="N231" s="4"/>
      <c r="O231" s="4"/>
    </row>
    <row r="232" spans="1:15" x14ac:dyDescent="0.3">
      <c r="A232" s="4"/>
      <c r="B232" s="4"/>
      <c r="C232" s="4"/>
      <c r="D232" s="4"/>
      <c r="E232" s="4"/>
      <c r="F232" s="4"/>
      <c r="G232" s="4"/>
      <c r="H232" s="4"/>
      <c r="I232" s="4"/>
      <c r="J232" s="4"/>
      <c r="K232" s="4"/>
      <c r="M232" s="4"/>
      <c r="N232" s="4"/>
      <c r="O232" s="4"/>
    </row>
    <row r="233" spans="1:15" x14ac:dyDescent="0.3">
      <c r="A233" s="4"/>
      <c r="B233" s="4"/>
      <c r="C233" s="4"/>
      <c r="D233" s="4"/>
      <c r="E233" s="4"/>
      <c r="F233" s="4"/>
      <c r="G233" s="4"/>
      <c r="H233" s="4"/>
      <c r="I233" s="4"/>
      <c r="J233" s="4"/>
      <c r="K233" s="4"/>
      <c r="M233" s="4"/>
      <c r="N233" s="4"/>
      <c r="O233" s="4"/>
    </row>
    <row r="234" spans="1:15" x14ac:dyDescent="0.3">
      <c r="A234" s="4"/>
      <c r="B234" s="4"/>
      <c r="C234" s="4"/>
      <c r="D234" s="4"/>
      <c r="E234" s="4"/>
      <c r="F234" s="4"/>
      <c r="G234" s="4"/>
      <c r="H234" s="4"/>
      <c r="I234" s="4"/>
      <c r="J234" s="4"/>
      <c r="K234" s="4"/>
      <c r="M234" s="4"/>
      <c r="N234" s="4"/>
      <c r="O234" s="4"/>
    </row>
    <row r="235" spans="1:15" x14ac:dyDescent="0.3">
      <c r="A235" s="4"/>
      <c r="B235" s="4"/>
      <c r="C235" s="4"/>
      <c r="D235" s="4"/>
      <c r="E235" s="4"/>
      <c r="F235" s="4"/>
      <c r="G235" s="4"/>
      <c r="H235" s="4"/>
      <c r="I235" s="4"/>
      <c r="J235" s="4"/>
      <c r="K235" s="4"/>
      <c r="M235" s="4"/>
      <c r="N235" s="4"/>
      <c r="O235" s="4"/>
    </row>
    <row r="236" spans="1:15" x14ac:dyDescent="0.3">
      <c r="A236" s="4"/>
      <c r="B236" s="4"/>
      <c r="C236" s="4"/>
      <c r="D236" s="4"/>
      <c r="E236" s="4"/>
      <c r="F236" s="4"/>
      <c r="G236" s="4"/>
      <c r="H236" s="4"/>
      <c r="I236" s="4"/>
      <c r="J236" s="4"/>
      <c r="K236" s="4"/>
      <c r="M236" s="4"/>
      <c r="N236" s="4"/>
      <c r="O236" s="4"/>
    </row>
    <row r="237" spans="1:15" x14ac:dyDescent="0.3">
      <c r="A237" s="4"/>
      <c r="B237" s="4"/>
      <c r="C237" s="4"/>
      <c r="D237" s="4"/>
      <c r="E237" s="4"/>
      <c r="F237" s="4"/>
      <c r="G237" s="4"/>
      <c r="H237" s="4"/>
      <c r="I237" s="4"/>
      <c r="J237" s="4"/>
      <c r="K237" s="4"/>
      <c r="M237" s="4"/>
      <c r="N237" s="4"/>
      <c r="O237" s="4"/>
    </row>
    <row r="238" spans="1:15" x14ac:dyDescent="0.3">
      <c r="A238" s="4"/>
      <c r="B238" s="4"/>
      <c r="C238" s="4"/>
      <c r="D238" s="4"/>
      <c r="E238" s="4"/>
      <c r="F238" s="4"/>
      <c r="G238" s="4"/>
      <c r="H238" s="4"/>
      <c r="I238" s="4"/>
      <c r="J238" s="4"/>
      <c r="K238" s="4"/>
      <c r="M238" s="4"/>
      <c r="N238" s="4"/>
      <c r="O238" s="4"/>
    </row>
    <row r="239" spans="1:15" x14ac:dyDescent="0.3">
      <c r="A239" s="4"/>
      <c r="B239" s="4"/>
      <c r="C239" s="4"/>
      <c r="D239" s="4"/>
      <c r="E239" s="4"/>
      <c r="F239" s="4"/>
      <c r="G239" s="4"/>
      <c r="H239" s="4"/>
      <c r="I239" s="4"/>
      <c r="J239" s="4"/>
      <c r="K239" s="4"/>
      <c r="M239" s="4"/>
      <c r="N239" s="4"/>
      <c r="O239" s="4"/>
    </row>
    <row r="240" spans="1:15" x14ac:dyDescent="0.3">
      <c r="A240" s="4"/>
      <c r="B240" s="4"/>
      <c r="C240" s="4"/>
      <c r="D240" s="4"/>
      <c r="E240" s="4"/>
      <c r="F240" s="4"/>
      <c r="G240" s="4"/>
      <c r="H240" s="4"/>
      <c r="I240" s="4"/>
      <c r="J240" s="4"/>
      <c r="K240" s="4"/>
      <c r="M240" s="4"/>
      <c r="N240" s="4"/>
      <c r="O240" s="4"/>
    </row>
    <row r="241" spans="1:15" x14ac:dyDescent="0.3">
      <c r="A241" s="4"/>
      <c r="B241" s="4"/>
      <c r="C241" s="4"/>
      <c r="D241" s="4"/>
      <c r="E241" s="4"/>
      <c r="F241" s="4"/>
      <c r="G241" s="4"/>
      <c r="H241" s="4"/>
      <c r="I241" s="4"/>
      <c r="J241" s="4"/>
      <c r="K241" s="4"/>
      <c r="M241" s="4"/>
      <c r="N241" s="4"/>
      <c r="O241" s="4"/>
    </row>
    <row r="242" spans="1:15" x14ac:dyDescent="0.3">
      <c r="A242" s="4"/>
      <c r="B242" s="4"/>
      <c r="C242" s="4"/>
      <c r="D242" s="4"/>
      <c r="E242" s="4"/>
      <c r="F242" s="4"/>
      <c r="G242" s="4"/>
      <c r="H242" s="4"/>
      <c r="I242" s="4"/>
      <c r="J242" s="4"/>
      <c r="K242" s="4"/>
      <c r="M242" s="4"/>
      <c r="N242" s="4"/>
      <c r="O242" s="4"/>
    </row>
    <row r="243" spans="1:15" x14ac:dyDescent="0.3">
      <c r="A243" s="4"/>
      <c r="B243" s="4"/>
      <c r="C243" s="4"/>
      <c r="D243" s="4"/>
      <c r="E243" s="4"/>
      <c r="F243" s="4"/>
      <c r="G243" s="4"/>
      <c r="H243" s="4"/>
      <c r="I243" s="4"/>
      <c r="J243" s="4"/>
      <c r="K243" s="4"/>
      <c r="M243" s="4"/>
      <c r="N243" s="4"/>
      <c r="O243" s="4"/>
    </row>
    <row r="244" spans="1:15" x14ac:dyDescent="0.3">
      <c r="A244" s="4"/>
      <c r="B244" s="4"/>
      <c r="C244" s="4"/>
      <c r="D244" s="4"/>
      <c r="E244" s="4"/>
      <c r="F244" s="4"/>
      <c r="G244" s="4"/>
      <c r="H244" s="4"/>
      <c r="I244" s="4"/>
      <c r="J244" s="4"/>
      <c r="K244" s="4"/>
      <c r="M244" s="4"/>
      <c r="N244" s="4"/>
      <c r="O244" s="4"/>
    </row>
    <row r="245" spans="1:15" x14ac:dyDescent="0.3">
      <c r="A245" s="4"/>
      <c r="B245" s="4"/>
      <c r="C245" s="4"/>
      <c r="D245" s="4"/>
      <c r="E245" s="4"/>
      <c r="F245" s="4"/>
      <c r="G245" s="4"/>
      <c r="H245" s="4"/>
      <c r="I245" s="4"/>
      <c r="J245" s="4"/>
      <c r="K245" s="4"/>
      <c r="M245" s="4"/>
      <c r="N245" s="4"/>
      <c r="O245" s="4"/>
    </row>
    <row r="246" spans="1:15" x14ac:dyDescent="0.3">
      <c r="A246" s="4"/>
      <c r="B246" s="4"/>
      <c r="C246" s="4"/>
      <c r="D246" s="4"/>
      <c r="E246" s="4"/>
      <c r="F246" s="4"/>
      <c r="G246" s="4"/>
      <c r="H246" s="4"/>
      <c r="I246" s="4"/>
      <c r="J246" s="4"/>
      <c r="K246" s="4"/>
      <c r="M246" s="4"/>
      <c r="N246" s="4"/>
      <c r="O246" s="4"/>
    </row>
    <row r="247" spans="1:15" x14ac:dyDescent="0.3">
      <c r="A247" s="4"/>
      <c r="B247" s="4"/>
      <c r="C247" s="4"/>
      <c r="D247" s="4"/>
      <c r="E247" s="4"/>
      <c r="F247" s="4"/>
      <c r="G247" s="4"/>
      <c r="H247" s="4"/>
      <c r="I247" s="4"/>
      <c r="J247" s="4"/>
      <c r="K247" s="4"/>
      <c r="M247" s="4"/>
      <c r="N247" s="4"/>
      <c r="O247" s="4"/>
    </row>
    <row r="248" spans="1:15" x14ac:dyDescent="0.3">
      <c r="A248" s="4"/>
      <c r="B248" s="4"/>
      <c r="C248" s="4"/>
      <c r="D248" s="4"/>
      <c r="E248" s="4"/>
      <c r="F248" s="4"/>
      <c r="G248" s="4"/>
      <c r="H248" s="4"/>
      <c r="I248" s="4"/>
      <c r="J248" s="4"/>
      <c r="K248" s="4"/>
      <c r="M248" s="4"/>
      <c r="N248" s="4"/>
      <c r="O248" s="4"/>
    </row>
    <row r="249" spans="1:15" x14ac:dyDescent="0.3">
      <c r="A249" s="4"/>
      <c r="B249" s="4"/>
      <c r="C249" s="4"/>
      <c r="D249" s="4"/>
      <c r="E249" s="4"/>
      <c r="F249" s="4"/>
      <c r="G249" s="4"/>
      <c r="H249" s="4"/>
      <c r="I249" s="4"/>
      <c r="J249" s="4"/>
      <c r="K249" s="4"/>
      <c r="M249" s="4"/>
      <c r="N249" s="4"/>
      <c r="O249" s="4"/>
    </row>
    <row r="250" spans="1:15" x14ac:dyDescent="0.3">
      <c r="A250" s="4"/>
      <c r="B250" s="4"/>
      <c r="C250" s="4"/>
      <c r="D250" s="4"/>
      <c r="E250" s="4"/>
      <c r="F250" s="4"/>
      <c r="G250" s="4"/>
      <c r="H250" s="4"/>
      <c r="I250" s="4"/>
      <c r="J250" s="4"/>
      <c r="K250" s="4"/>
      <c r="M250" s="4"/>
      <c r="N250" s="4"/>
      <c r="O250" s="4"/>
    </row>
    <row r="251" spans="1:15" x14ac:dyDescent="0.3">
      <c r="A251" s="4"/>
      <c r="B251" s="4"/>
      <c r="C251" s="4"/>
      <c r="D251" s="4"/>
      <c r="E251" s="4"/>
      <c r="F251" s="4"/>
      <c r="G251" s="4"/>
      <c r="H251" s="4"/>
      <c r="I251" s="4"/>
      <c r="J251" s="4"/>
      <c r="K251" s="4"/>
      <c r="M251" s="4"/>
      <c r="N251" s="4"/>
      <c r="O251" s="4"/>
    </row>
    <row r="252" spans="1:15" x14ac:dyDescent="0.3">
      <c r="A252" s="4"/>
      <c r="B252" s="4"/>
      <c r="C252" s="4"/>
      <c r="D252" s="4"/>
      <c r="E252" s="4"/>
      <c r="F252" s="4"/>
      <c r="G252" s="4"/>
      <c r="H252" s="4"/>
      <c r="I252" s="4"/>
      <c r="J252" s="4"/>
      <c r="K252" s="4"/>
      <c r="M252" s="4"/>
      <c r="N252" s="4"/>
      <c r="O252" s="4"/>
    </row>
    <row r="253" spans="1:15" x14ac:dyDescent="0.3">
      <c r="A253" s="4"/>
      <c r="B253" s="4"/>
      <c r="C253" s="4"/>
      <c r="D253" s="4"/>
      <c r="E253" s="4"/>
      <c r="F253" s="4"/>
      <c r="G253" s="4"/>
      <c r="H253" s="4"/>
      <c r="I253" s="4"/>
      <c r="J253" s="4"/>
      <c r="K253" s="4"/>
      <c r="M253" s="4"/>
      <c r="N253" s="4"/>
      <c r="O253" s="4"/>
    </row>
    <row r="254" spans="1:15" x14ac:dyDescent="0.3">
      <c r="O254" s="4"/>
    </row>
    <row r="255" spans="1:15" x14ac:dyDescent="0.3">
      <c r="O255" s="4"/>
    </row>
    <row r="256" spans="1:15" x14ac:dyDescent="0.3">
      <c r="O256" s="4"/>
    </row>
    <row r="257" spans="15:15" x14ac:dyDescent="0.3">
      <c r="O257" s="4"/>
    </row>
    <row r="258" spans="15:15" x14ac:dyDescent="0.3">
      <c r="O258" s="4"/>
    </row>
    <row r="259" spans="15:15" x14ac:dyDescent="0.3">
      <c r="O259" s="4"/>
    </row>
    <row r="260" spans="15:15" x14ac:dyDescent="0.3">
      <c r="O260" s="4"/>
    </row>
    <row r="261" spans="15:15" x14ac:dyDescent="0.3">
      <c r="O261" s="4"/>
    </row>
    <row r="262" spans="15:15" x14ac:dyDescent="0.3">
      <c r="O262" s="4"/>
    </row>
    <row r="263" spans="15:15" x14ac:dyDescent="0.3">
      <c r="O263" s="4"/>
    </row>
    <row r="264" spans="15:15" x14ac:dyDescent="0.3">
      <c r="O264" s="4"/>
    </row>
    <row r="265" spans="15:15" x14ac:dyDescent="0.3">
      <c r="O265" s="4"/>
    </row>
    <row r="266" spans="15:15" x14ac:dyDescent="0.3">
      <c r="O266" s="4"/>
    </row>
    <row r="267" spans="15:15" x14ac:dyDescent="0.3">
      <c r="O267" s="4"/>
    </row>
    <row r="268" spans="15:15" x14ac:dyDescent="0.3">
      <c r="O268" s="4"/>
    </row>
    <row r="269" spans="15:15" x14ac:dyDescent="0.3">
      <c r="O269" s="4"/>
    </row>
    <row r="270" spans="15:15" x14ac:dyDescent="0.3">
      <c r="O270" s="4"/>
    </row>
    <row r="271" spans="15:15" x14ac:dyDescent="0.3">
      <c r="O271" s="4"/>
    </row>
    <row r="272" spans="15:15" x14ac:dyDescent="0.3">
      <c r="O272" s="4"/>
    </row>
    <row r="273" spans="15:15" x14ac:dyDescent="0.3">
      <c r="O273" s="4"/>
    </row>
    <row r="274" spans="15:15" x14ac:dyDescent="0.3">
      <c r="O274" s="4"/>
    </row>
    <row r="275" spans="15:15" x14ac:dyDescent="0.3">
      <c r="O275" s="4"/>
    </row>
    <row r="276" spans="15:15" x14ac:dyDescent="0.3">
      <c r="O276" s="4"/>
    </row>
    <row r="277" spans="15:15" x14ac:dyDescent="0.3">
      <c r="O277" s="4"/>
    </row>
    <row r="278" spans="15:15" x14ac:dyDescent="0.3">
      <c r="O278" s="4"/>
    </row>
    <row r="279" spans="15:15" x14ac:dyDescent="0.3">
      <c r="O279" s="4"/>
    </row>
    <row r="280" spans="15:15" x14ac:dyDescent="0.3">
      <c r="O280" s="4"/>
    </row>
    <row r="281" spans="15:15" x14ac:dyDescent="0.3">
      <c r="O281" s="4"/>
    </row>
    <row r="282" spans="15:15" x14ac:dyDescent="0.3">
      <c r="O282" s="4"/>
    </row>
    <row r="283" spans="15:15" x14ac:dyDescent="0.3">
      <c r="O283" s="4"/>
    </row>
    <row r="284" spans="15:15" x14ac:dyDescent="0.3">
      <c r="O284" s="4"/>
    </row>
    <row r="285" spans="15:15" x14ac:dyDescent="0.3">
      <c r="O285" s="4"/>
    </row>
    <row r="286" spans="15:15" x14ac:dyDescent="0.3">
      <c r="O286" s="4"/>
    </row>
    <row r="287" spans="15:15" x14ac:dyDescent="0.3">
      <c r="O287" s="4"/>
    </row>
    <row r="288" spans="15:15" x14ac:dyDescent="0.3">
      <c r="O288" s="4"/>
    </row>
    <row r="289" spans="15:15" x14ac:dyDescent="0.3">
      <c r="O289" s="4"/>
    </row>
    <row r="290" spans="15:15" x14ac:dyDescent="0.3">
      <c r="O290" s="4"/>
    </row>
    <row r="291" spans="15:15" x14ac:dyDescent="0.3">
      <c r="O291" s="4"/>
    </row>
    <row r="292" spans="15:15" x14ac:dyDescent="0.3">
      <c r="O292" s="4"/>
    </row>
    <row r="293" spans="15:15" x14ac:dyDescent="0.3">
      <c r="O293" s="4"/>
    </row>
    <row r="294" spans="15:15" x14ac:dyDescent="0.3">
      <c r="O294" s="4"/>
    </row>
    <row r="295" spans="15:15" x14ac:dyDescent="0.3">
      <c r="O295" s="4"/>
    </row>
    <row r="296" spans="15:15" x14ac:dyDescent="0.3">
      <c r="O296" s="4"/>
    </row>
    <row r="297" spans="15:15" x14ac:dyDescent="0.3">
      <c r="O297" s="4"/>
    </row>
    <row r="298" spans="15:15" x14ac:dyDescent="0.3">
      <c r="O298" s="4"/>
    </row>
    <row r="299" spans="15:15" x14ac:dyDescent="0.3">
      <c r="O299" s="4"/>
    </row>
    <row r="300" spans="15:15" x14ac:dyDescent="0.3">
      <c r="O300" s="4"/>
    </row>
    <row r="301" spans="15:15" x14ac:dyDescent="0.3">
      <c r="O301" s="4"/>
    </row>
    <row r="302" spans="15:15" x14ac:dyDescent="0.3">
      <c r="O302" s="4"/>
    </row>
    <row r="303" spans="15:15" x14ac:dyDescent="0.3">
      <c r="O303" s="4"/>
    </row>
    <row r="304" spans="15:15" x14ac:dyDescent="0.3">
      <c r="O304" s="4"/>
    </row>
    <row r="305" spans="15:15" x14ac:dyDescent="0.3">
      <c r="O305" s="4"/>
    </row>
    <row r="306" spans="15:15" x14ac:dyDescent="0.3">
      <c r="O306" s="4"/>
    </row>
    <row r="307" spans="15:15" x14ac:dyDescent="0.3">
      <c r="O307" s="4"/>
    </row>
    <row r="308" spans="15:15" x14ac:dyDescent="0.3">
      <c r="O308" s="4"/>
    </row>
    <row r="309" spans="15:15" x14ac:dyDescent="0.3">
      <c r="O309" s="4"/>
    </row>
    <row r="310" spans="15:15" x14ac:dyDescent="0.3">
      <c r="O310" s="4"/>
    </row>
    <row r="311" spans="15:15" x14ac:dyDescent="0.3">
      <c r="O311" s="4"/>
    </row>
    <row r="312" spans="15:15" x14ac:dyDescent="0.3">
      <c r="O312" s="4"/>
    </row>
    <row r="313" spans="15:15" x14ac:dyDescent="0.3">
      <c r="O313" s="4"/>
    </row>
    <row r="314" spans="15:15" x14ac:dyDescent="0.3">
      <c r="O314" s="4"/>
    </row>
    <row r="315" spans="15:15" x14ac:dyDescent="0.3">
      <c r="O315" s="4"/>
    </row>
    <row r="316" spans="15:15" x14ac:dyDescent="0.3">
      <c r="O316" s="4"/>
    </row>
    <row r="317" spans="15:15" x14ac:dyDescent="0.3">
      <c r="O317" s="4"/>
    </row>
    <row r="318" spans="15:15" x14ac:dyDescent="0.3">
      <c r="O318" s="4"/>
    </row>
    <row r="319" spans="15:15" x14ac:dyDescent="0.3">
      <c r="O319" s="4"/>
    </row>
    <row r="320" spans="15:15" x14ac:dyDescent="0.3">
      <c r="O320" s="4"/>
    </row>
    <row r="321" spans="15:15" x14ac:dyDescent="0.3">
      <c r="O321" s="4"/>
    </row>
    <row r="322" spans="15:15" x14ac:dyDescent="0.3">
      <c r="O322" s="4"/>
    </row>
    <row r="323" spans="15:15" x14ac:dyDescent="0.3">
      <c r="O323" s="4"/>
    </row>
    <row r="324" spans="15:15" x14ac:dyDescent="0.3">
      <c r="O324" s="4"/>
    </row>
    <row r="325" spans="15:15" x14ac:dyDescent="0.3">
      <c r="O325" s="4"/>
    </row>
    <row r="326" spans="15:15" x14ac:dyDescent="0.3">
      <c r="O326" s="4"/>
    </row>
    <row r="327" spans="15:15" x14ac:dyDescent="0.3">
      <c r="O327" s="4"/>
    </row>
    <row r="328" spans="15:15" x14ac:dyDescent="0.3">
      <c r="O328" s="4"/>
    </row>
    <row r="329" spans="15:15" x14ac:dyDescent="0.3">
      <c r="O329" s="4"/>
    </row>
    <row r="330" spans="15:15" x14ac:dyDescent="0.3">
      <c r="O330" s="4"/>
    </row>
    <row r="331" spans="15:15" x14ac:dyDescent="0.3">
      <c r="O331" s="4"/>
    </row>
    <row r="332" spans="15:15" x14ac:dyDescent="0.3">
      <c r="O332" s="4"/>
    </row>
    <row r="333" spans="15:15" x14ac:dyDescent="0.3">
      <c r="O333" s="4"/>
    </row>
    <row r="334" spans="15:15" x14ac:dyDescent="0.3">
      <c r="O334" s="4"/>
    </row>
    <row r="335" spans="15:15" x14ac:dyDescent="0.3">
      <c r="O335" s="4"/>
    </row>
    <row r="336" spans="15:15" x14ac:dyDescent="0.3">
      <c r="O336" s="4"/>
    </row>
    <row r="337" spans="15:15" x14ac:dyDescent="0.3">
      <c r="O337" s="4"/>
    </row>
    <row r="338" spans="15:15" x14ac:dyDescent="0.3">
      <c r="O338" s="4"/>
    </row>
    <row r="339" spans="15:15" x14ac:dyDescent="0.3">
      <c r="O339" s="4"/>
    </row>
    <row r="340" spans="15:15" x14ac:dyDescent="0.3">
      <c r="O340" s="4"/>
    </row>
    <row r="341" spans="15:15" x14ac:dyDescent="0.3">
      <c r="O341" s="4"/>
    </row>
    <row r="342" spans="15:15" x14ac:dyDescent="0.3">
      <c r="O342" s="4"/>
    </row>
    <row r="343" spans="15:15" x14ac:dyDescent="0.3">
      <c r="O343" s="4"/>
    </row>
    <row r="344" spans="15:15" x14ac:dyDescent="0.3">
      <c r="O344" s="4"/>
    </row>
    <row r="345" spans="15:15" x14ac:dyDescent="0.3">
      <c r="O345" s="4"/>
    </row>
    <row r="346" spans="15:15" x14ac:dyDescent="0.3">
      <c r="O346" s="4"/>
    </row>
    <row r="347" spans="15:15" x14ac:dyDescent="0.3">
      <c r="O347" s="4"/>
    </row>
    <row r="348" spans="15:15" x14ac:dyDescent="0.3">
      <c r="O348" s="4"/>
    </row>
    <row r="349" spans="15:15" x14ac:dyDescent="0.3">
      <c r="O349" s="4"/>
    </row>
    <row r="350" spans="15:15" x14ac:dyDescent="0.3">
      <c r="O350" s="4"/>
    </row>
    <row r="351" spans="15:15" x14ac:dyDescent="0.3">
      <c r="O351" s="4"/>
    </row>
    <row r="352" spans="15:15" x14ac:dyDescent="0.3">
      <c r="O352" s="4"/>
    </row>
    <row r="353" spans="15:15" x14ac:dyDescent="0.3">
      <c r="O353" s="4"/>
    </row>
    <row r="354" spans="15:15" x14ac:dyDescent="0.3">
      <c r="O354" s="4"/>
    </row>
    <row r="355" spans="15:15" x14ac:dyDescent="0.3">
      <c r="O355" s="4"/>
    </row>
    <row r="356" spans="15:15" x14ac:dyDescent="0.3">
      <c r="O356" s="4"/>
    </row>
    <row r="357" spans="15:15" x14ac:dyDescent="0.3">
      <c r="O357" s="4"/>
    </row>
    <row r="358" spans="15:15" x14ac:dyDescent="0.3">
      <c r="O358" s="4"/>
    </row>
    <row r="359" spans="15:15" x14ac:dyDescent="0.3">
      <c r="O359" s="4"/>
    </row>
    <row r="360" spans="15:15" x14ac:dyDescent="0.3">
      <c r="O360" s="4"/>
    </row>
    <row r="361" spans="15:15" x14ac:dyDescent="0.3">
      <c r="O361" s="4"/>
    </row>
    <row r="362" spans="15:15" x14ac:dyDescent="0.3">
      <c r="O362" s="4"/>
    </row>
    <row r="363" spans="15:15" x14ac:dyDescent="0.3">
      <c r="O363" s="4"/>
    </row>
    <row r="364" spans="15:15" x14ac:dyDescent="0.3">
      <c r="O364" s="4"/>
    </row>
    <row r="365" spans="15:15" x14ac:dyDescent="0.3">
      <c r="O365" s="4"/>
    </row>
    <row r="366" spans="15:15" x14ac:dyDescent="0.3">
      <c r="O366" s="4"/>
    </row>
    <row r="367" spans="15:15" x14ac:dyDescent="0.3">
      <c r="O367" s="4"/>
    </row>
    <row r="368" spans="15:15" x14ac:dyDescent="0.3">
      <c r="O368" s="4"/>
    </row>
    <row r="369" spans="15:15" x14ac:dyDescent="0.3">
      <c r="O369" s="4"/>
    </row>
    <row r="370" spans="15:15" x14ac:dyDescent="0.3">
      <c r="O370" s="4"/>
    </row>
    <row r="371" spans="15:15" x14ac:dyDescent="0.3">
      <c r="O371" s="4"/>
    </row>
    <row r="372" spans="15:15" x14ac:dyDescent="0.3">
      <c r="O372" s="4"/>
    </row>
    <row r="373" spans="15:15" x14ac:dyDescent="0.3">
      <c r="O373" s="4"/>
    </row>
    <row r="374" spans="15:15" x14ac:dyDescent="0.3">
      <c r="O374" s="4"/>
    </row>
    <row r="375" spans="15:15" x14ac:dyDescent="0.3">
      <c r="O375" s="4"/>
    </row>
    <row r="376" spans="15:15" x14ac:dyDescent="0.3">
      <c r="O376" s="4"/>
    </row>
    <row r="377" spans="15:15" x14ac:dyDescent="0.3">
      <c r="O377" s="4"/>
    </row>
    <row r="378" spans="15:15" x14ac:dyDescent="0.3">
      <c r="O378" s="4"/>
    </row>
    <row r="379" spans="15:15" x14ac:dyDescent="0.3">
      <c r="O379" s="4"/>
    </row>
    <row r="380" spans="15:15" x14ac:dyDescent="0.3">
      <c r="O380" s="4"/>
    </row>
    <row r="381" spans="15:15" x14ac:dyDescent="0.3">
      <c r="O381" s="4"/>
    </row>
    <row r="382" spans="15:15" x14ac:dyDescent="0.3">
      <c r="O382" s="4"/>
    </row>
    <row r="383" spans="15:15" x14ac:dyDescent="0.3">
      <c r="O383" s="4"/>
    </row>
    <row r="384" spans="15:15" x14ac:dyDescent="0.3">
      <c r="O384" s="4"/>
    </row>
    <row r="385" spans="15:15" x14ac:dyDescent="0.3">
      <c r="O385" s="4"/>
    </row>
    <row r="386" spans="15:15" x14ac:dyDescent="0.3">
      <c r="O386" s="4"/>
    </row>
    <row r="387" spans="15:15" x14ac:dyDescent="0.3">
      <c r="O387" s="4"/>
    </row>
    <row r="388" spans="15:15" x14ac:dyDescent="0.3">
      <c r="O388" s="4"/>
    </row>
    <row r="389" spans="15:15" x14ac:dyDescent="0.3">
      <c r="O389" s="4"/>
    </row>
    <row r="390" spans="15:15" x14ac:dyDescent="0.3">
      <c r="O390" s="4"/>
    </row>
    <row r="391" spans="15:15" x14ac:dyDescent="0.3">
      <c r="O391" s="4"/>
    </row>
    <row r="392" spans="15:15" x14ac:dyDescent="0.3">
      <c r="O392" s="4"/>
    </row>
    <row r="393" spans="15:15" x14ac:dyDescent="0.3">
      <c r="O393" s="4"/>
    </row>
    <row r="394" spans="15:15" x14ac:dyDescent="0.3">
      <c r="O394" s="4"/>
    </row>
    <row r="395" spans="15:15" x14ac:dyDescent="0.3">
      <c r="O395" s="4"/>
    </row>
    <row r="396" spans="15:15" x14ac:dyDescent="0.3">
      <c r="O396" s="4"/>
    </row>
    <row r="397" spans="15:15" x14ac:dyDescent="0.3">
      <c r="O397" s="4"/>
    </row>
    <row r="398" spans="15:15" x14ac:dyDescent="0.3">
      <c r="O398" s="4"/>
    </row>
    <row r="399" spans="15:15" x14ac:dyDescent="0.3">
      <c r="O399" s="4"/>
    </row>
    <row r="400" spans="15:15" x14ac:dyDescent="0.3">
      <c r="O400" s="4"/>
    </row>
    <row r="401" spans="15:15" x14ac:dyDescent="0.3">
      <c r="O401" s="4"/>
    </row>
    <row r="402" spans="15:15" x14ac:dyDescent="0.3">
      <c r="O402" s="4"/>
    </row>
    <row r="403" spans="15:15" x14ac:dyDescent="0.3">
      <c r="O403" s="4"/>
    </row>
    <row r="404" spans="15:15" x14ac:dyDescent="0.3">
      <c r="O404" s="4"/>
    </row>
    <row r="405" spans="15:15" x14ac:dyDescent="0.3">
      <c r="O405" s="4"/>
    </row>
    <row r="406" spans="15:15" x14ac:dyDescent="0.3">
      <c r="O406" s="4"/>
    </row>
    <row r="407" spans="15:15" x14ac:dyDescent="0.3">
      <c r="O407" s="4"/>
    </row>
    <row r="408" spans="15:15" x14ac:dyDescent="0.3">
      <c r="O408" s="4"/>
    </row>
    <row r="409" spans="15:15" x14ac:dyDescent="0.3">
      <c r="O409" s="4"/>
    </row>
    <row r="410" spans="15:15" x14ac:dyDescent="0.3">
      <c r="O410" s="4"/>
    </row>
    <row r="411" spans="15:15" x14ac:dyDescent="0.3">
      <c r="O411" s="4"/>
    </row>
    <row r="412" spans="15:15" x14ac:dyDescent="0.3">
      <c r="O412" s="4"/>
    </row>
    <row r="413" spans="15:15" x14ac:dyDescent="0.3">
      <c r="O413" s="4"/>
    </row>
    <row r="414" spans="15:15" x14ac:dyDescent="0.3">
      <c r="O414" s="4"/>
    </row>
    <row r="415" spans="15:15" x14ac:dyDescent="0.3">
      <c r="O415" s="4"/>
    </row>
    <row r="416" spans="15:15" x14ac:dyDescent="0.3">
      <c r="O416" s="4"/>
    </row>
    <row r="417" spans="15:15" x14ac:dyDescent="0.3">
      <c r="O417" s="4"/>
    </row>
    <row r="418" spans="15:15" x14ac:dyDescent="0.3">
      <c r="O418" s="4"/>
    </row>
    <row r="419" spans="15:15" x14ac:dyDescent="0.3">
      <c r="O419" s="4"/>
    </row>
    <row r="420" spans="15:15" x14ac:dyDescent="0.3">
      <c r="O420" s="4"/>
    </row>
    <row r="421" spans="15:15" x14ac:dyDescent="0.3">
      <c r="O421" s="4"/>
    </row>
    <row r="422" spans="15:15" x14ac:dyDescent="0.3">
      <c r="O422" s="4"/>
    </row>
    <row r="423" spans="15:15" x14ac:dyDescent="0.3">
      <c r="O423" s="4"/>
    </row>
    <row r="424" spans="15:15" x14ac:dyDescent="0.3">
      <c r="O424" s="4"/>
    </row>
  </sheetData>
  <pageMargins left="0.7" right="0.7" top="0.75" bottom="0.75" header="0.3" footer="0.3"/>
  <pageSetup orientation="portrait" horizontalDpi="4294967293" verticalDpi="4294967293"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60"/>
  <sheetViews>
    <sheetView zoomScaleNormal="100" workbookViewId="0">
      <pane ySplit="1" topLeftCell="A2" activePane="bottomLeft" state="frozen"/>
      <selection pane="bottomLeft" activeCell="F30" sqref="F30"/>
    </sheetView>
  </sheetViews>
  <sheetFormatPr defaultRowHeight="14.4" x14ac:dyDescent="0.3"/>
  <cols>
    <col min="1" max="1" width="10.6640625" customWidth="1"/>
    <col min="2" max="2" width="7.109375" customWidth="1"/>
    <col min="3" max="3" width="5.44140625" customWidth="1"/>
    <col min="4" max="4" width="7.109375" customWidth="1"/>
    <col min="5" max="5" width="24.33203125" customWidth="1"/>
    <col min="6" max="6" width="23.5546875" customWidth="1"/>
    <col min="7" max="7" width="6.44140625" customWidth="1"/>
    <col min="8" max="8" width="7.109375" customWidth="1"/>
    <col min="9" max="9" width="6.88671875" customWidth="1"/>
    <col min="10" max="10" width="8.5546875" customWidth="1"/>
    <col min="11" max="11" width="7.88671875" customWidth="1"/>
    <col min="13" max="13" width="15.6640625" customWidth="1"/>
    <col min="14" max="14" width="11.33203125" customWidth="1"/>
    <col min="15" max="15" width="76.44140625" customWidth="1"/>
  </cols>
  <sheetData>
    <row r="1" spans="1:16" s="1" customFormat="1" ht="46.5" customHeight="1" x14ac:dyDescent="0.3">
      <c r="A1" s="1" t="s">
        <v>0</v>
      </c>
      <c r="B1" s="1" t="s">
        <v>1</v>
      </c>
      <c r="C1" s="1" t="s">
        <v>2906</v>
      </c>
      <c r="D1" s="1" t="s">
        <v>2908</v>
      </c>
      <c r="E1" s="1" t="s">
        <v>2905</v>
      </c>
      <c r="F1" s="1" t="s">
        <v>4</v>
      </c>
      <c r="G1" s="1" t="s">
        <v>5</v>
      </c>
      <c r="H1" s="1" t="s">
        <v>9</v>
      </c>
      <c r="I1" s="1" t="s">
        <v>10</v>
      </c>
      <c r="J1" s="1" t="s">
        <v>11</v>
      </c>
      <c r="K1" s="1" t="s">
        <v>1252</v>
      </c>
      <c r="L1" s="1" t="s">
        <v>3292</v>
      </c>
      <c r="M1" s="1" t="s">
        <v>7</v>
      </c>
      <c r="N1" s="1" t="s">
        <v>2907</v>
      </c>
      <c r="O1" s="10" t="s">
        <v>8</v>
      </c>
      <c r="P1" s="1" t="s">
        <v>3304</v>
      </c>
    </row>
    <row r="2" spans="1:16" s="1" customFormat="1" ht="46.5" customHeight="1" x14ac:dyDescent="0.3">
      <c r="A2" s="21">
        <v>5844</v>
      </c>
      <c r="B2" s="22" t="s">
        <v>16</v>
      </c>
      <c r="C2" s="22"/>
      <c r="D2" s="22" t="s">
        <v>3009</v>
      </c>
      <c r="E2" s="22" t="s">
        <v>3658</v>
      </c>
      <c r="F2" s="48"/>
      <c r="G2" s="48"/>
      <c r="H2" s="48"/>
      <c r="I2" s="48"/>
      <c r="J2" s="48"/>
      <c r="K2" s="48"/>
      <c r="L2" s="48" t="s">
        <v>20</v>
      </c>
      <c r="M2" s="48" t="s">
        <v>20</v>
      </c>
      <c r="N2" s="60" t="s">
        <v>3198</v>
      </c>
      <c r="O2" s="22" t="s">
        <v>3659</v>
      </c>
    </row>
    <row r="3" spans="1:16" ht="86.4" x14ac:dyDescent="0.3">
      <c r="A3" s="5">
        <v>5875</v>
      </c>
      <c r="B3" s="4" t="s">
        <v>16</v>
      </c>
      <c r="C3" s="4">
        <v>370</v>
      </c>
      <c r="D3" s="4" t="s">
        <v>3194</v>
      </c>
      <c r="E3" s="4" t="s">
        <v>2642</v>
      </c>
      <c r="F3" s="4" t="s">
        <v>3323</v>
      </c>
      <c r="G3" s="4" t="s">
        <v>3324</v>
      </c>
      <c r="H3" s="4">
        <v>2000</v>
      </c>
      <c r="I3" s="4"/>
      <c r="J3" s="4"/>
      <c r="K3" s="4">
        <v>1</v>
      </c>
      <c r="L3" s="4" t="s">
        <v>20</v>
      </c>
      <c r="M3" s="4" t="s">
        <v>20</v>
      </c>
      <c r="N3" s="51" t="s">
        <v>3198</v>
      </c>
      <c r="O3" s="4" t="s">
        <v>3451</v>
      </c>
      <c r="P3">
        <v>1</v>
      </c>
    </row>
    <row r="4" spans="1:16" ht="28.8" x14ac:dyDescent="0.3">
      <c r="A4" s="21">
        <v>5883</v>
      </c>
      <c r="B4" s="22" t="s">
        <v>16</v>
      </c>
      <c r="C4" s="22"/>
      <c r="D4" s="22" t="s">
        <v>3194</v>
      </c>
      <c r="E4" s="22" t="s">
        <v>3325</v>
      </c>
      <c r="F4" s="22"/>
      <c r="G4" s="22"/>
      <c r="H4" s="22"/>
      <c r="I4" s="22"/>
      <c r="J4" s="22"/>
      <c r="K4" s="22">
        <v>0</v>
      </c>
      <c r="L4" s="22" t="s">
        <v>20</v>
      </c>
      <c r="M4" s="22" t="s">
        <v>20</v>
      </c>
      <c r="N4" s="60" t="s">
        <v>3198</v>
      </c>
      <c r="O4" s="21" t="s">
        <v>3380</v>
      </c>
    </row>
    <row r="5" spans="1:16" ht="158.4" x14ac:dyDescent="0.3">
      <c r="A5" s="5">
        <v>5921</v>
      </c>
      <c r="B5" s="4" t="s">
        <v>16</v>
      </c>
      <c r="C5" s="4">
        <v>370</v>
      </c>
      <c r="D5" s="4" t="s">
        <v>3194</v>
      </c>
      <c r="E5" s="4" t="s">
        <v>2642</v>
      </c>
      <c r="F5" s="4" t="s">
        <v>640</v>
      </c>
      <c r="G5" s="4" t="s">
        <v>476</v>
      </c>
      <c r="H5" s="4">
        <v>2000</v>
      </c>
      <c r="I5" s="4"/>
      <c r="J5" s="4"/>
      <c r="K5" s="4">
        <v>1</v>
      </c>
      <c r="L5" s="4" t="s">
        <v>3333</v>
      </c>
      <c r="M5" s="4" t="s">
        <v>20</v>
      </c>
      <c r="N5" s="51" t="s">
        <v>3198</v>
      </c>
      <c r="O5" s="4" t="s">
        <v>3660</v>
      </c>
      <c r="P5">
        <v>2</v>
      </c>
    </row>
    <row r="6" spans="1:16" ht="43.2" x14ac:dyDescent="0.3">
      <c r="A6" s="21" t="s">
        <v>3326</v>
      </c>
      <c r="B6" s="22" t="s">
        <v>16</v>
      </c>
      <c r="C6" s="22"/>
      <c r="D6" s="22" t="s">
        <v>3194</v>
      </c>
      <c r="E6" s="22" t="s">
        <v>3325</v>
      </c>
      <c r="F6" s="22"/>
      <c r="G6" s="22"/>
      <c r="H6" s="22"/>
      <c r="I6" s="22"/>
      <c r="J6" s="22"/>
      <c r="K6" s="22">
        <v>0</v>
      </c>
      <c r="L6" s="22" t="s">
        <v>20</v>
      </c>
      <c r="M6" s="22" t="s">
        <v>20</v>
      </c>
      <c r="N6" s="60" t="s">
        <v>3198</v>
      </c>
      <c r="O6" s="21" t="s">
        <v>3381</v>
      </c>
    </row>
    <row r="7" spans="1:16" ht="80.25" customHeight="1" x14ac:dyDescent="0.3">
      <c r="A7" s="5">
        <v>5969</v>
      </c>
      <c r="B7" s="4" t="s">
        <v>16</v>
      </c>
      <c r="C7" s="4">
        <v>370</v>
      </c>
      <c r="D7" s="4" t="s">
        <v>3194</v>
      </c>
      <c r="E7" s="4" t="s">
        <v>2642</v>
      </c>
      <c r="F7" s="4" t="s">
        <v>3219</v>
      </c>
      <c r="G7" s="4" t="s">
        <v>476</v>
      </c>
      <c r="H7" s="4">
        <v>2000</v>
      </c>
      <c r="I7" s="4"/>
      <c r="J7" s="4"/>
      <c r="K7" s="4">
        <v>1</v>
      </c>
      <c r="L7" s="4" t="s">
        <v>3331</v>
      </c>
      <c r="M7" s="4" t="s">
        <v>20</v>
      </c>
      <c r="N7" s="51" t="s">
        <v>3198</v>
      </c>
      <c r="O7" s="4" t="s">
        <v>3661</v>
      </c>
      <c r="P7">
        <v>3</v>
      </c>
    </row>
    <row r="8" spans="1:16" ht="43.2" x14ac:dyDescent="0.3">
      <c r="A8" s="21">
        <v>6028</v>
      </c>
      <c r="B8" s="22" t="s">
        <v>51</v>
      </c>
      <c r="C8" s="22">
        <v>371</v>
      </c>
      <c r="D8" s="22" t="s">
        <v>3220</v>
      </c>
      <c r="E8" s="22" t="s">
        <v>3221</v>
      </c>
      <c r="F8" s="22"/>
      <c r="G8" s="22"/>
      <c r="H8" s="22"/>
      <c r="I8" s="22"/>
      <c r="J8" s="22"/>
      <c r="K8" s="22">
        <v>0</v>
      </c>
      <c r="L8" s="22" t="s">
        <v>20</v>
      </c>
      <c r="M8" s="22"/>
      <c r="N8" s="22" t="s">
        <v>3222</v>
      </c>
      <c r="O8" s="22" t="s">
        <v>3226</v>
      </c>
      <c r="P8">
        <v>4</v>
      </c>
    </row>
    <row r="9" spans="1:16" ht="57.6" x14ac:dyDescent="0.3">
      <c r="A9" s="21">
        <v>6041</v>
      </c>
      <c r="B9" s="22" t="s">
        <v>51</v>
      </c>
      <c r="C9" s="22">
        <v>371</v>
      </c>
      <c r="D9" s="22" t="s">
        <v>3220</v>
      </c>
      <c r="E9" s="22" t="s">
        <v>3223</v>
      </c>
      <c r="F9" s="22"/>
      <c r="G9" s="22"/>
      <c r="H9" s="22"/>
      <c r="I9" s="22"/>
      <c r="J9" s="22"/>
      <c r="K9" s="22">
        <v>0</v>
      </c>
      <c r="L9" s="22" t="s">
        <v>20</v>
      </c>
      <c r="M9" s="22"/>
      <c r="N9" s="22" t="s">
        <v>3222</v>
      </c>
      <c r="O9" s="22" t="s">
        <v>3224</v>
      </c>
      <c r="P9">
        <v>5</v>
      </c>
    </row>
    <row r="10" spans="1:16" ht="72" x14ac:dyDescent="0.3">
      <c r="A10" s="21">
        <v>6053</v>
      </c>
      <c r="B10" s="22" t="s">
        <v>51</v>
      </c>
      <c r="C10" s="22" t="s">
        <v>3225</v>
      </c>
      <c r="D10" s="22" t="s">
        <v>3220</v>
      </c>
      <c r="E10" s="22" t="s">
        <v>3662</v>
      </c>
      <c r="F10" s="22"/>
      <c r="G10" s="22"/>
      <c r="H10" s="22"/>
      <c r="I10" s="22"/>
      <c r="J10" s="22"/>
      <c r="K10" s="22">
        <v>0</v>
      </c>
      <c r="L10" s="22" t="s">
        <v>3339</v>
      </c>
      <c r="M10" s="22"/>
      <c r="N10" s="22" t="s">
        <v>3222</v>
      </c>
      <c r="O10" s="22" t="s">
        <v>3663</v>
      </c>
      <c r="P10">
        <v>6</v>
      </c>
    </row>
    <row r="11" spans="1:16" ht="146.25" customHeight="1" x14ac:dyDescent="0.3">
      <c r="A11" s="5">
        <v>6085</v>
      </c>
      <c r="B11" s="4" t="s">
        <v>16</v>
      </c>
      <c r="C11" s="4">
        <v>372</v>
      </c>
      <c r="D11" s="4" t="s">
        <v>3227</v>
      </c>
      <c r="E11" s="4" t="s">
        <v>3199</v>
      </c>
      <c r="F11" s="4" t="s">
        <v>3228</v>
      </c>
      <c r="G11" s="4" t="s">
        <v>437</v>
      </c>
      <c r="H11" s="4">
        <v>2000</v>
      </c>
      <c r="I11" s="4"/>
      <c r="J11" s="4"/>
      <c r="K11" s="4">
        <v>1</v>
      </c>
      <c r="L11" s="4" t="s">
        <v>20</v>
      </c>
      <c r="M11" s="4" t="s">
        <v>20</v>
      </c>
      <c r="N11" s="4" t="s">
        <v>3222</v>
      </c>
      <c r="O11" s="4" t="s">
        <v>3666</v>
      </c>
      <c r="P11">
        <v>7</v>
      </c>
    </row>
    <row r="12" spans="1:16" ht="100.8" x14ac:dyDescent="0.3">
      <c r="A12" s="5">
        <v>6091</v>
      </c>
      <c r="B12" s="4" t="s">
        <v>16</v>
      </c>
      <c r="C12" s="4">
        <v>372</v>
      </c>
      <c r="D12" s="4" t="s">
        <v>3196</v>
      </c>
      <c r="E12" s="4" t="s">
        <v>3327</v>
      </c>
      <c r="F12" s="4" t="s">
        <v>3328</v>
      </c>
      <c r="G12" s="4" t="s">
        <v>3329</v>
      </c>
      <c r="H12" s="4">
        <v>2000</v>
      </c>
      <c r="I12" s="4"/>
      <c r="J12" s="4"/>
      <c r="K12" s="4">
        <v>1</v>
      </c>
      <c r="L12" s="4" t="s">
        <v>3330</v>
      </c>
      <c r="M12" s="4" t="s">
        <v>20</v>
      </c>
      <c r="N12" s="51" t="s">
        <v>3198</v>
      </c>
      <c r="O12" s="4" t="s">
        <v>3664</v>
      </c>
      <c r="P12">
        <v>8</v>
      </c>
    </row>
    <row r="13" spans="1:16" ht="86.4" x14ac:dyDescent="0.3">
      <c r="A13" s="5">
        <v>6092</v>
      </c>
      <c r="B13" s="4" t="s">
        <v>16</v>
      </c>
      <c r="C13" s="4">
        <v>372</v>
      </c>
      <c r="D13" s="4" t="s">
        <v>3227</v>
      </c>
      <c r="E13" s="4" t="s">
        <v>3667</v>
      </c>
      <c r="F13" s="4" t="s">
        <v>3228</v>
      </c>
      <c r="G13" s="4" t="s">
        <v>437</v>
      </c>
      <c r="H13" s="4">
        <v>2000</v>
      </c>
      <c r="I13" s="4"/>
      <c r="J13" s="4"/>
      <c r="K13" s="4">
        <v>1</v>
      </c>
      <c r="L13" s="4" t="s">
        <v>20</v>
      </c>
      <c r="M13" s="4" t="s">
        <v>20</v>
      </c>
      <c r="N13" s="4" t="s">
        <v>3222</v>
      </c>
      <c r="O13" s="4" t="s">
        <v>3665</v>
      </c>
      <c r="P13">
        <v>10</v>
      </c>
    </row>
    <row r="14" spans="1:16" ht="43.2" x14ac:dyDescent="0.3">
      <c r="A14" s="2">
        <v>6102</v>
      </c>
      <c r="B14" s="4" t="s">
        <v>16</v>
      </c>
      <c r="D14" s="4" t="s">
        <v>3227</v>
      </c>
      <c r="E14" s="4" t="s">
        <v>3319</v>
      </c>
      <c r="K14" s="4">
        <v>1</v>
      </c>
      <c r="L14" s="4" t="s">
        <v>20</v>
      </c>
      <c r="N14" s="4" t="s">
        <v>3222</v>
      </c>
      <c r="O14" s="4" t="s">
        <v>3452</v>
      </c>
    </row>
    <row r="15" spans="1:16" ht="28.8" x14ac:dyDescent="0.3">
      <c r="A15" s="5">
        <v>6112</v>
      </c>
      <c r="B15" s="4" t="s">
        <v>16</v>
      </c>
      <c r="C15" s="4">
        <v>372</v>
      </c>
      <c r="D15" s="4" t="s">
        <v>3009</v>
      </c>
      <c r="E15" s="4" t="s">
        <v>3199</v>
      </c>
      <c r="F15" s="4"/>
      <c r="G15" s="4"/>
      <c r="H15" s="4"/>
      <c r="I15" s="4"/>
      <c r="J15" s="4"/>
      <c r="K15" s="4">
        <v>1</v>
      </c>
      <c r="L15" s="4" t="s">
        <v>20</v>
      </c>
      <c r="M15" s="4" t="s">
        <v>20</v>
      </c>
      <c r="N15" s="51" t="s">
        <v>3198</v>
      </c>
      <c r="O15" s="4" t="s">
        <v>3668</v>
      </c>
      <c r="P15">
        <v>12</v>
      </c>
    </row>
    <row r="16" spans="1:16" ht="86.4" x14ac:dyDescent="0.3">
      <c r="A16" s="5">
        <v>6113</v>
      </c>
      <c r="B16" s="4" t="s">
        <v>16</v>
      </c>
      <c r="C16" s="4">
        <v>372</v>
      </c>
      <c r="D16" s="4" t="s">
        <v>3227</v>
      </c>
      <c r="E16" s="4" t="s">
        <v>3199</v>
      </c>
      <c r="F16" s="4" t="s">
        <v>3228</v>
      </c>
      <c r="G16" s="4" t="s">
        <v>437</v>
      </c>
      <c r="H16" s="4">
        <v>2000</v>
      </c>
      <c r="I16" s="4"/>
      <c r="J16" s="4"/>
      <c r="K16" s="4">
        <v>1</v>
      </c>
      <c r="L16" s="4" t="s">
        <v>20</v>
      </c>
      <c r="M16" s="4" t="s">
        <v>20</v>
      </c>
      <c r="N16" s="4" t="s">
        <v>3222</v>
      </c>
      <c r="O16" s="4" t="s">
        <v>3672</v>
      </c>
      <c r="P16">
        <v>13</v>
      </c>
    </row>
    <row r="17" spans="1:16" ht="57.6" x14ac:dyDescent="0.3">
      <c r="A17" s="5">
        <v>6114</v>
      </c>
      <c r="B17" s="4" t="s">
        <v>16</v>
      </c>
      <c r="C17" s="4">
        <v>372</v>
      </c>
      <c r="D17" s="4" t="s">
        <v>3009</v>
      </c>
      <c r="E17" s="4" t="s">
        <v>3199</v>
      </c>
      <c r="F17" s="4"/>
      <c r="G17" s="4"/>
      <c r="H17" s="4">
        <v>1650</v>
      </c>
      <c r="I17" s="4"/>
      <c r="J17" s="4" t="s">
        <v>3669</v>
      </c>
      <c r="K17" s="4">
        <v>1</v>
      </c>
      <c r="L17" s="4" t="s">
        <v>20</v>
      </c>
      <c r="M17" s="4" t="s">
        <v>20</v>
      </c>
      <c r="N17" s="51" t="s">
        <v>3198</v>
      </c>
      <c r="O17" s="4" t="s">
        <v>3670</v>
      </c>
      <c r="P17">
        <v>14</v>
      </c>
    </row>
    <row r="18" spans="1:16" ht="86.4" x14ac:dyDescent="0.3">
      <c r="A18" s="5">
        <v>6115</v>
      </c>
      <c r="B18" s="4" t="s">
        <v>16</v>
      </c>
      <c r="C18" s="4"/>
      <c r="D18" s="4" t="s">
        <v>3009</v>
      </c>
      <c r="E18" s="4" t="s">
        <v>3199</v>
      </c>
      <c r="F18" s="4"/>
      <c r="G18" s="4"/>
      <c r="H18" s="4">
        <f>4513-1650</f>
        <v>2863</v>
      </c>
      <c r="I18" s="4"/>
      <c r="J18" s="4"/>
      <c r="K18" s="4">
        <v>1</v>
      </c>
      <c r="L18" s="4" t="s">
        <v>3331</v>
      </c>
      <c r="M18" s="4" t="s">
        <v>20</v>
      </c>
      <c r="N18" s="51" t="s">
        <v>3198</v>
      </c>
      <c r="O18" s="4" t="s">
        <v>3671</v>
      </c>
    </row>
    <row r="19" spans="1:16" ht="57.6" x14ac:dyDescent="0.3">
      <c r="A19" s="5">
        <v>6123</v>
      </c>
      <c r="B19" s="4" t="s">
        <v>16</v>
      </c>
      <c r="C19" s="4">
        <v>372</v>
      </c>
      <c r="D19" s="4" t="s">
        <v>3227</v>
      </c>
      <c r="E19" s="4" t="s">
        <v>3230</v>
      </c>
      <c r="F19" s="4" t="s">
        <v>13</v>
      </c>
      <c r="G19" s="4" t="s">
        <v>14</v>
      </c>
      <c r="H19" s="52">
        <v>1600</v>
      </c>
      <c r="I19" s="4"/>
      <c r="J19" s="4"/>
      <c r="K19" s="4">
        <v>1</v>
      </c>
      <c r="L19" s="4" t="s">
        <v>20</v>
      </c>
      <c r="M19" s="4" t="s">
        <v>20</v>
      </c>
      <c r="N19" s="4" t="s">
        <v>3222</v>
      </c>
      <c r="O19" s="4" t="s">
        <v>3673</v>
      </c>
      <c r="P19">
        <v>15</v>
      </c>
    </row>
    <row r="20" spans="1:16" ht="57.6" x14ac:dyDescent="0.3">
      <c r="A20" s="21">
        <v>6133</v>
      </c>
      <c r="B20" s="22" t="s">
        <v>16</v>
      </c>
      <c r="C20" s="22"/>
      <c r="D20" s="22"/>
      <c r="E20" s="22" t="s">
        <v>3199</v>
      </c>
      <c r="F20" s="4"/>
      <c r="G20" s="4"/>
      <c r="H20" s="4"/>
      <c r="I20" s="4"/>
      <c r="J20" s="4"/>
      <c r="K20" s="4"/>
      <c r="L20" s="4"/>
      <c r="M20" s="4"/>
      <c r="N20" s="4"/>
      <c r="O20" s="22" t="s">
        <v>3332</v>
      </c>
    </row>
    <row r="21" spans="1:16" x14ac:dyDescent="0.3">
      <c r="A21" s="5">
        <v>6141</v>
      </c>
      <c r="B21" s="4" t="s">
        <v>16</v>
      </c>
      <c r="C21" s="4">
        <v>372</v>
      </c>
      <c r="D21" s="4" t="s">
        <v>3014</v>
      </c>
      <c r="E21" s="4" t="s">
        <v>3199</v>
      </c>
      <c r="F21" s="4"/>
      <c r="G21" s="4"/>
      <c r="H21" s="4">
        <v>1500</v>
      </c>
      <c r="I21" s="4"/>
      <c r="J21" s="4"/>
      <c r="K21" s="4">
        <v>1</v>
      </c>
      <c r="L21" s="4" t="s">
        <v>20</v>
      </c>
      <c r="M21" s="4" t="s">
        <v>20</v>
      </c>
      <c r="N21" s="51" t="s">
        <v>3198</v>
      </c>
      <c r="O21" s="4" t="s">
        <v>3229</v>
      </c>
      <c r="P21">
        <v>16</v>
      </c>
    </row>
    <row r="22" spans="1:16" ht="28.8" x14ac:dyDescent="0.3">
      <c r="A22" s="5">
        <v>6141</v>
      </c>
      <c r="B22" s="4" t="s">
        <v>16</v>
      </c>
      <c r="C22" s="4">
        <v>372</v>
      </c>
      <c r="D22" s="4" t="s">
        <v>3227</v>
      </c>
      <c r="E22" s="4" t="s">
        <v>3231</v>
      </c>
      <c r="F22" s="4" t="s">
        <v>13</v>
      </c>
      <c r="G22" s="4" t="s">
        <v>14</v>
      </c>
      <c r="H22" s="4"/>
      <c r="I22" s="4"/>
      <c r="J22" s="4"/>
      <c r="K22" s="4">
        <v>1</v>
      </c>
      <c r="L22" s="4" t="s">
        <v>20</v>
      </c>
      <c r="M22" s="4" t="s">
        <v>20</v>
      </c>
      <c r="N22" s="4" t="s">
        <v>3222</v>
      </c>
      <c r="O22" s="4" t="s">
        <v>3674</v>
      </c>
      <c r="P22">
        <v>17</v>
      </c>
    </row>
    <row r="23" spans="1:16" ht="57.6" x14ac:dyDescent="0.3">
      <c r="A23" s="5">
        <v>6143</v>
      </c>
      <c r="B23" s="4" t="s">
        <v>16</v>
      </c>
      <c r="C23" s="4"/>
      <c r="D23" s="4" t="s">
        <v>3675</v>
      </c>
      <c r="E23" s="4" t="s">
        <v>3676</v>
      </c>
      <c r="F23" s="4" t="s">
        <v>3677</v>
      </c>
      <c r="G23" s="4" t="s">
        <v>14</v>
      </c>
      <c r="H23" s="4"/>
      <c r="I23" s="4"/>
      <c r="J23" s="4"/>
      <c r="K23" s="4">
        <v>2</v>
      </c>
      <c r="L23" s="4" t="s">
        <v>20</v>
      </c>
      <c r="M23" s="4" t="s">
        <v>20</v>
      </c>
      <c r="N23" s="51" t="s">
        <v>3678</v>
      </c>
      <c r="O23" s="4" t="s">
        <v>3679</v>
      </c>
    </row>
    <row r="24" spans="1:16" x14ac:dyDescent="0.3">
      <c r="A24" s="5">
        <v>6150</v>
      </c>
      <c r="B24" s="4" t="s">
        <v>16</v>
      </c>
      <c r="C24" s="4"/>
      <c r="D24" s="4" t="s">
        <v>3014</v>
      </c>
      <c r="E24" s="4" t="s">
        <v>3199</v>
      </c>
      <c r="F24" s="4"/>
      <c r="G24" s="4"/>
      <c r="H24" s="4"/>
      <c r="I24" s="4"/>
      <c r="J24" s="4"/>
      <c r="K24" s="4">
        <v>1</v>
      </c>
      <c r="L24" s="4"/>
      <c r="M24" s="4"/>
      <c r="N24" s="51" t="s">
        <v>3198</v>
      </c>
      <c r="O24" s="4" t="s">
        <v>3423</v>
      </c>
    </row>
    <row r="25" spans="1:16" x14ac:dyDescent="0.3">
      <c r="A25" s="5">
        <v>6204</v>
      </c>
      <c r="B25" s="4" t="s">
        <v>16</v>
      </c>
      <c r="C25" s="4">
        <v>372</v>
      </c>
      <c r="D25" s="4" t="s">
        <v>3227</v>
      </c>
      <c r="E25" s="4" t="s">
        <v>1488</v>
      </c>
      <c r="F25" s="4" t="s">
        <v>1091</v>
      </c>
      <c r="G25" s="4" t="s">
        <v>3232</v>
      </c>
      <c r="H25" s="4">
        <f>12*58</f>
        <v>696</v>
      </c>
      <c r="I25" s="4">
        <v>12</v>
      </c>
      <c r="J25" s="4" t="s">
        <v>66</v>
      </c>
      <c r="K25" s="4">
        <v>1</v>
      </c>
      <c r="L25" s="4" t="s">
        <v>20</v>
      </c>
      <c r="M25" s="4" t="s">
        <v>20</v>
      </c>
      <c r="N25" s="4" t="s">
        <v>3222</v>
      </c>
      <c r="O25" s="4" t="s">
        <v>3681</v>
      </c>
      <c r="P25">
        <v>18</v>
      </c>
    </row>
    <row r="26" spans="1:16" ht="144" x14ac:dyDescent="0.3">
      <c r="A26" s="49">
        <v>6266</v>
      </c>
      <c r="B26" s="23" t="s">
        <v>16</v>
      </c>
      <c r="C26" s="23">
        <v>373</v>
      </c>
      <c r="D26" s="23" t="s">
        <v>3227</v>
      </c>
      <c r="E26" s="23" t="s">
        <v>3239</v>
      </c>
      <c r="F26" s="23"/>
      <c r="G26" s="23"/>
      <c r="H26" s="23"/>
      <c r="I26" s="23"/>
      <c r="J26" s="23"/>
      <c r="K26" s="23">
        <v>1</v>
      </c>
      <c r="L26" s="23"/>
      <c r="M26" s="23"/>
      <c r="N26" s="23" t="s">
        <v>3222</v>
      </c>
      <c r="O26" s="23" t="s">
        <v>3684</v>
      </c>
      <c r="P26">
        <v>19</v>
      </c>
    </row>
    <row r="27" spans="1:16" ht="47.25" customHeight="1" x14ac:dyDescent="0.3">
      <c r="A27" s="22" t="s">
        <v>3233</v>
      </c>
      <c r="B27" s="22" t="s">
        <v>16</v>
      </c>
      <c r="C27" s="22">
        <v>373</v>
      </c>
      <c r="D27" s="22" t="s">
        <v>3014</v>
      </c>
      <c r="E27" s="22" t="s">
        <v>3234</v>
      </c>
      <c r="F27" s="22"/>
      <c r="G27" s="22"/>
      <c r="H27" s="22"/>
      <c r="I27" s="22"/>
      <c r="J27" s="22"/>
      <c r="K27" s="22"/>
      <c r="L27" s="22"/>
      <c r="M27" s="22"/>
      <c r="N27" s="60" t="s">
        <v>3198</v>
      </c>
      <c r="O27" s="22" t="s">
        <v>3379</v>
      </c>
      <c r="P27">
        <v>20</v>
      </c>
    </row>
    <row r="28" spans="1:16" ht="86.4" x14ac:dyDescent="0.3">
      <c r="A28" s="92">
        <v>6289</v>
      </c>
      <c r="B28" s="93" t="s">
        <v>16</v>
      </c>
      <c r="C28" s="93" t="s">
        <v>3235</v>
      </c>
      <c r="D28" s="93" t="s">
        <v>3227</v>
      </c>
      <c r="E28" s="93" t="s">
        <v>3236</v>
      </c>
      <c r="F28" s="93" t="s">
        <v>92</v>
      </c>
      <c r="G28" s="93" t="s">
        <v>24</v>
      </c>
      <c r="H28" s="93">
        <v>1400</v>
      </c>
      <c r="I28" s="93"/>
      <c r="J28" s="93"/>
      <c r="K28" s="93">
        <v>1</v>
      </c>
      <c r="L28" s="93" t="s">
        <v>20</v>
      </c>
      <c r="M28" s="93" t="s">
        <v>20</v>
      </c>
      <c r="N28" s="93" t="s">
        <v>3222</v>
      </c>
      <c r="O28" s="93" t="s">
        <v>3683</v>
      </c>
      <c r="P28">
        <v>21</v>
      </c>
    </row>
    <row r="29" spans="1:16" ht="45.75" customHeight="1" x14ac:dyDescent="0.3">
      <c r="A29" s="21">
        <v>6324</v>
      </c>
      <c r="B29" s="22" t="s">
        <v>16</v>
      </c>
      <c r="C29" s="22"/>
      <c r="D29" s="22" t="s">
        <v>3227</v>
      </c>
      <c r="E29" s="22" t="s">
        <v>3428</v>
      </c>
      <c r="F29" s="22"/>
      <c r="G29" s="22"/>
      <c r="H29" s="22"/>
      <c r="I29" s="22"/>
      <c r="J29" s="22"/>
      <c r="K29" s="22"/>
      <c r="L29" s="22"/>
      <c r="M29" s="22"/>
      <c r="N29" s="22"/>
      <c r="O29" s="22" t="s">
        <v>3429</v>
      </c>
    </row>
    <row r="30" spans="1:16" ht="72" x14ac:dyDescent="0.3">
      <c r="A30" s="21">
        <v>6325</v>
      </c>
      <c r="B30" s="22" t="s">
        <v>16</v>
      </c>
      <c r="C30" s="22"/>
      <c r="D30" s="22" t="s">
        <v>3014</v>
      </c>
      <c r="E30" s="22" t="s">
        <v>3430</v>
      </c>
      <c r="F30" s="22"/>
      <c r="G30" s="22"/>
      <c r="H30" s="22"/>
      <c r="I30" s="22"/>
      <c r="J30" s="22"/>
      <c r="K30" s="22"/>
      <c r="L30" s="22"/>
      <c r="M30" s="22"/>
      <c r="N30" s="60" t="s">
        <v>3198</v>
      </c>
      <c r="O30" s="22" t="s">
        <v>3682</v>
      </c>
    </row>
    <row r="31" spans="1:16" x14ac:dyDescent="0.3">
      <c r="A31" s="21"/>
      <c r="B31" s="4"/>
      <c r="C31" s="4"/>
      <c r="D31" s="4"/>
      <c r="E31" s="4"/>
      <c r="F31" s="4"/>
      <c r="G31" s="4"/>
      <c r="H31" s="4"/>
      <c r="I31" s="4"/>
      <c r="J31" s="4"/>
      <c r="K31" s="4"/>
      <c r="L31" s="4"/>
      <c r="M31" s="4"/>
      <c r="N31" s="4"/>
      <c r="O31" s="4"/>
    </row>
    <row r="32" spans="1:16" x14ac:dyDescent="0.3">
      <c r="A32" s="21"/>
      <c r="B32" s="4"/>
      <c r="C32" s="4"/>
      <c r="D32" s="4"/>
      <c r="E32" s="4"/>
      <c r="F32" s="4"/>
      <c r="G32" s="4"/>
      <c r="H32" s="4"/>
      <c r="I32" s="4"/>
      <c r="J32" s="4"/>
      <c r="K32" s="4"/>
      <c r="L32" s="4"/>
      <c r="M32" s="4"/>
      <c r="N32" s="4"/>
      <c r="O32" s="4"/>
    </row>
    <row r="33" spans="1:15" x14ac:dyDescent="0.3">
      <c r="A33" s="10" t="s">
        <v>3680</v>
      </c>
      <c r="B33" s="4"/>
      <c r="C33" s="4"/>
      <c r="D33" s="4"/>
      <c r="E33" s="4"/>
      <c r="F33" s="4"/>
      <c r="G33" s="4"/>
      <c r="H33" s="4"/>
      <c r="I33" s="4"/>
      <c r="J33" s="4"/>
      <c r="K33" s="4"/>
      <c r="L33" s="4"/>
      <c r="M33" s="4"/>
      <c r="N33" s="4"/>
      <c r="O33" s="4"/>
    </row>
    <row r="34" spans="1:15" x14ac:dyDescent="0.3">
      <c r="E34" s="63"/>
      <c r="F34" s="63" t="s">
        <v>3341</v>
      </c>
      <c r="G34" s="84" t="s">
        <v>3342</v>
      </c>
      <c r="H34" s="4"/>
      <c r="I34" s="4"/>
      <c r="J34" s="4"/>
      <c r="K34" s="4"/>
      <c r="L34" s="4"/>
      <c r="M34" s="4"/>
      <c r="N34" s="4"/>
      <c r="O34" s="4"/>
    </row>
    <row r="35" spans="1:15" x14ac:dyDescent="0.3">
      <c r="A35" t="s">
        <v>3340</v>
      </c>
      <c r="E35" s="63"/>
      <c r="F35" s="63">
        <v>25</v>
      </c>
      <c r="G35" s="64"/>
      <c r="H35" s="4"/>
      <c r="I35" s="4"/>
      <c r="J35" s="4"/>
      <c r="K35" s="4"/>
      <c r="L35" s="4"/>
      <c r="M35" s="4"/>
      <c r="N35" s="4"/>
      <c r="O35" s="4"/>
    </row>
    <row r="36" spans="1:15" x14ac:dyDescent="0.3">
      <c r="A36" t="s">
        <v>3446</v>
      </c>
      <c r="E36" s="63"/>
      <c r="F36" s="63">
        <v>7</v>
      </c>
      <c r="G36" s="64"/>
      <c r="H36" s="4"/>
      <c r="I36" s="4"/>
      <c r="J36" s="4"/>
      <c r="K36" s="4"/>
      <c r="L36" s="4"/>
      <c r="M36" s="4"/>
      <c r="N36" s="4"/>
      <c r="O36" s="4"/>
    </row>
    <row r="37" spans="1:15" x14ac:dyDescent="0.3">
      <c r="A37" t="s">
        <v>3448</v>
      </c>
      <c r="E37" s="63"/>
      <c r="F37" s="63">
        <v>18</v>
      </c>
      <c r="G37" s="85">
        <f>F37/18</f>
        <v>1</v>
      </c>
      <c r="H37" s="4"/>
      <c r="I37" s="4"/>
      <c r="J37" s="4"/>
      <c r="K37" s="4"/>
      <c r="L37" s="4"/>
      <c r="M37" s="4"/>
      <c r="N37" s="4"/>
      <c r="O37" s="4"/>
    </row>
    <row r="38" spans="1:15" x14ac:dyDescent="0.3">
      <c r="A38" t="s">
        <v>3350</v>
      </c>
      <c r="E38" s="63"/>
      <c r="F38" s="63">
        <v>13</v>
      </c>
      <c r="G38" s="85">
        <f t="shared" ref="G38:G45" si="0">F38/18</f>
        <v>0.72222222222222221</v>
      </c>
      <c r="H38" s="4"/>
      <c r="I38" s="4"/>
      <c r="J38" s="4"/>
      <c r="K38" s="4"/>
      <c r="L38" s="4"/>
      <c r="M38" s="4"/>
      <c r="N38" s="4"/>
      <c r="O38" s="4"/>
    </row>
    <row r="39" spans="1:15" x14ac:dyDescent="0.3">
      <c r="A39" t="s">
        <v>3343</v>
      </c>
      <c r="E39" s="63"/>
      <c r="F39" s="63">
        <v>2</v>
      </c>
      <c r="G39" s="85">
        <f t="shared" si="0"/>
        <v>0.1111111111111111</v>
      </c>
      <c r="H39" s="4"/>
      <c r="I39" s="4"/>
      <c r="J39" s="4"/>
      <c r="K39" s="4"/>
      <c r="L39" s="4"/>
      <c r="M39" s="4"/>
      <c r="N39" s="4"/>
      <c r="O39" s="4"/>
    </row>
    <row r="40" spans="1:15" x14ac:dyDescent="0.3">
      <c r="A40" t="s">
        <v>3344</v>
      </c>
      <c r="E40" s="63"/>
      <c r="F40" s="63">
        <v>1</v>
      </c>
      <c r="G40" s="85">
        <f t="shared" si="0"/>
        <v>5.5555555555555552E-2</v>
      </c>
      <c r="H40" s="4"/>
      <c r="I40" s="4"/>
      <c r="J40" s="4"/>
      <c r="K40" s="4"/>
      <c r="L40" s="4"/>
      <c r="M40" s="4"/>
      <c r="N40" s="4"/>
      <c r="O40" s="4"/>
    </row>
    <row r="41" spans="1:15" x14ac:dyDescent="0.3">
      <c r="A41" t="s">
        <v>3345</v>
      </c>
      <c r="E41" s="63"/>
      <c r="F41" s="63">
        <v>1</v>
      </c>
      <c r="G41" s="85">
        <f t="shared" si="0"/>
        <v>5.5555555555555552E-2</v>
      </c>
      <c r="H41" s="4"/>
      <c r="I41" s="4"/>
      <c r="J41" s="4"/>
      <c r="K41" s="4"/>
      <c r="L41" s="4"/>
      <c r="M41" s="4"/>
      <c r="N41" s="4"/>
      <c r="O41" s="4"/>
    </row>
    <row r="42" spans="1:15" x14ac:dyDescent="0.3">
      <c r="A42" t="s">
        <v>3346</v>
      </c>
      <c r="E42" s="63"/>
      <c r="F42" s="63">
        <v>1</v>
      </c>
      <c r="G42" s="85">
        <f t="shared" si="0"/>
        <v>5.5555555555555552E-2</v>
      </c>
      <c r="H42" s="4"/>
      <c r="I42" s="4"/>
      <c r="J42" s="4"/>
      <c r="K42" s="4"/>
      <c r="L42" s="4"/>
      <c r="M42" s="4"/>
      <c r="N42" s="4"/>
      <c r="O42" s="4"/>
    </row>
    <row r="43" spans="1:15" x14ac:dyDescent="0.3">
      <c r="A43" t="s">
        <v>3347</v>
      </c>
      <c r="E43" s="63"/>
      <c r="F43" s="63">
        <v>0</v>
      </c>
      <c r="G43" s="85">
        <f t="shared" si="0"/>
        <v>0</v>
      </c>
      <c r="H43" s="4"/>
      <c r="I43" s="4"/>
      <c r="J43" s="4"/>
      <c r="K43" s="4"/>
      <c r="L43" s="4"/>
      <c r="M43" s="4"/>
      <c r="N43" s="4"/>
      <c r="O43" s="4"/>
    </row>
    <row r="44" spans="1:15" x14ac:dyDescent="0.3">
      <c r="A44" t="s">
        <v>3348</v>
      </c>
      <c r="E44" s="63"/>
      <c r="F44" s="63">
        <v>0</v>
      </c>
      <c r="G44" s="85">
        <f t="shared" si="0"/>
        <v>0</v>
      </c>
      <c r="H44" s="4"/>
      <c r="I44" s="4"/>
      <c r="J44" s="4"/>
      <c r="K44" s="4"/>
      <c r="L44" s="4"/>
      <c r="M44" s="4"/>
      <c r="N44" s="4"/>
      <c r="O44" s="4"/>
    </row>
    <row r="45" spans="1:15" x14ac:dyDescent="0.3">
      <c r="A45" t="s">
        <v>3349</v>
      </c>
      <c r="E45" s="63"/>
      <c r="F45" s="63">
        <v>0</v>
      </c>
      <c r="G45" s="85">
        <f t="shared" si="0"/>
        <v>0</v>
      </c>
      <c r="H45" s="4"/>
      <c r="I45" s="4"/>
      <c r="J45" s="4"/>
      <c r="K45" s="4"/>
      <c r="L45" s="4"/>
      <c r="M45" s="4"/>
      <c r="N45" s="4"/>
      <c r="O45" s="4"/>
    </row>
    <row r="46" spans="1:15" x14ac:dyDescent="0.3">
      <c r="A46" s="4"/>
      <c r="B46" s="4"/>
      <c r="C46" s="4"/>
      <c r="D46" s="4"/>
      <c r="E46" s="4"/>
      <c r="F46" s="4"/>
      <c r="G46" s="4"/>
      <c r="H46" s="4"/>
      <c r="I46" s="4"/>
      <c r="J46" s="4"/>
      <c r="K46" s="4"/>
      <c r="L46" s="4"/>
      <c r="M46" s="4"/>
      <c r="N46" s="4"/>
      <c r="O46" s="4"/>
    </row>
    <row r="47" spans="1:15" x14ac:dyDescent="0.3">
      <c r="A47" s="4"/>
      <c r="B47" s="4"/>
      <c r="C47" s="4"/>
      <c r="D47" s="4"/>
      <c r="E47" s="4"/>
      <c r="F47" s="4"/>
      <c r="G47" s="4"/>
      <c r="H47" s="4"/>
      <c r="I47" s="4"/>
      <c r="J47" s="4"/>
      <c r="K47" s="4"/>
      <c r="L47" s="4"/>
      <c r="M47" s="4"/>
      <c r="N47" s="4"/>
      <c r="O47" s="4"/>
    </row>
    <row r="48" spans="1:15" x14ac:dyDescent="0.3">
      <c r="A48" s="10" t="s">
        <v>3354</v>
      </c>
      <c r="B48" s="1"/>
      <c r="C48" s="1"/>
      <c r="D48" s="1"/>
      <c r="E48" s="70">
        <v>16</v>
      </c>
      <c r="F48" s="4"/>
      <c r="G48" s="4"/>
      <c r="H48" s="4"/>
      <c r="I48" s="4"/>
      <c r="J48" s="4"/>
      <c r="K48" s="4"/>
      <c r="L48" s="4"/>
      <c r="M48" s="4"/>
      <c r="N48" s="4"/>
      <c r="O48" s="4"/>
    </row>
    <row r="49" spans="1:15" x14ac:dyDescent="0.3">
      <c r="A49" s="4"/>
      <c r="B49" s="4"/>
      <c r="C49" s="4"/>
      <c r="D49" s="4"/>
      <c r="E49" s="4"/>
      <c r="F49" s="4"/>
      <c r="G49" s="4"/>
      <c r="H49" s="4"/>
      <c r="I49" s="4"/>
      <c r="J49" s="4"/>
      <c r="K49" s="4"/>
      <c r="L49" s="4"/>
      <c r="M49" s="4"/>
      <c r="N49" s="4"/>
      <c r="O49" s="4"/>
    </row>
    <row r="50" spans="1:15" x14ac:dyDescent="0.3">
      <c r="A50" s="4"/>
      <c r="B50" s="4"/>
      <c r="C50" s="4"/>
      <c r="D50" s="4"/>
      <c r="E50" s="4"/>
      <c r="F50" s="4"/>
      <c r="G50" s="4"/>
      <c r="H50" s="4"/>
      <c r="I50" s="4"/>
      <c r="J50" s="4"/>
      <c r="K50" s="4"/>
      <c r="L50" s="4"/>
      <c r="M50" s="4"/>
      <c r="N50" s="4"/>
      <c r="O50" s="4"/>
    </row>
    <row r="51" spans="1:15" x14ac:dyDescent="0.3">
      <c r="A51" s="4"/>
      <c r="B51" s="4"/>
      <c r="C51" s="4"/>
      <c r="D51" s="4"/>
      <c r="E51" s="4"/>
      <c r="F51" s="4"/>
      <c r="G51" s="4"/>
      <c r="H51" s="4"/>
      <c r="I51" s="4"/>
      <c r="J51" s="4"/>
      <c r="K51" s="4"/>
      <c r="L51" s="4"/>
      <c r="M51" s="4"/>
      <c r="N51" s="4"/>
      <c r="O51" s="4"/>
    </row>
    <row r="52" spans="1:15" x14ac:dyDescent="0.3">
      <c r="A52" s="4"/>
      <c r="B52" s="4"/>
      <c r="C52" s="4"/>
      <c r="D52" s="4"/>
      <c r="E52" s="4"/>
      <c r="F52" s="4"/>
      <c r="G52" s="4"/>
      <c r="H52" s="4"/>
      <c r="I52" s="4"/>
      <c r="J52" s="4"/>
      <c r="K52" s="4"/>
      <c r="L52" s="4"/>
      <c r="M52" s="4"/>
      <c r="N52" s="4"/>
      <c r="O52" s="4"/>
    </row>
    <row r="53" spans="1:15" x14ac:dyDescent="0.3">
      <c r="A53" s="4"/>
      <c r="B53" s="4"/>
      <c r="C53" s="4"/>
      <c r="D53" s="4"/>
      <c r="E53" s="4"/>
      <c r="F53" s="4"/>
      <c r="G53" s="4"/>
      <c r="H53" s="4"/>
      <c r="I53" s="4"/>
      <c r="J53" s="4"/>
      <c r="K53" s="4"/>
      <c r="L53" s="4"/>
      <c r="M53" s="4"/>
      <c r="N53" s="4"/>
      <c r="O53" s="4"/>
    </row>
    <row r="54" spans="1:15" x14ac:dyDescent="0.3">
      <c r="A54" s="4"/>
      <c r="B54" s="4"/>
      <c r="C54" s="4"/>
      <c r="D54" s="4"/>
      <c r="E54" s="4"/>
      <c r="F54" s="4"/>
      <c r="G54" s="4"/>
      <c r="H54" s="4"/>
      <c r="I54" s="4"/>
      <c r="J54" s="4"/>
      <c r="K54" s="4"/>
      <c r="L54" s="4"/>
      <c r="M54" s="4"/>
      <c r="N54" s="4"/>
      <c r="O54" s="4"/>
    </row>
    <row r="55" spans="1:15" x14ac:dyDescent="0.3">
      <c r="A55" s="4"/>
      <c r="B55" s="4"/>
      <c r="C55" s="4"/>
      <c r="D55" s="4"/>
      <c r="E55" s="4"/>
      <c r="F55" s="4"/>
      <c r="G55" s="4"/>
      <c r="H55" s="4"/>
      <c r="I55" s="4"/>
      <c r="J55" s="4"/>
      <c r="K55" s="4"/>
      <c r="L55" s="4"/>
      <c r="M55" s="4"/>
      <c r="N55" s="4"/>
      <c r="O55" s="4"/>
    </row>
    <row r="56" spans="1:15" x14ac:dyDescent="0.3">
      <c r="A56" s="4"/>
      <c r="B56" s="4"/>
      <c r="C56" s="4"/>
      <c r="D56" s="4"/>
      <c r="E56" s="4"/>
      <c r="F56" s="4"/>
      <c r="G56" s="4"/>
      <c r="H56" s="4"/>
      <c r="I56" s="4"/>
      <c r="J56" s="4"/>
      <c r="K56" s="4"/>
      <c r="L56" s="4"/>
      <c r="M56" s="4"/>
      <c r="N56" s="4"/>
      <c r="O56" s="4"/>
    </row>
    <row r="57" spans="1:15" x14ac:dyDescent="0.3">
      <c r="A57" s="4"/>
      <c r="B57" s="4"/>
      <c r="C57" s="4"/>
      <c r="D57" s="4"/>
      <c r="E57" s="4"/>
      <c r="F57" s="4"/>
      <c r="G57" s="4"/>
      <c r="H57" s="4"/>
      <c r="I57" s="4"/>
      <c r="J57" s="4"/>
      <c r="K57" s="4"/>
      <c r="L57" s="4"/>
      <c r="M57" s="4"/>
      <c r="N57" s="4"/>
      <c r="O57" s="4"/>
    </row>
    <row r="58" spans="1:15" x14ac:dyDescent="0.3">
      <c r="A58" s="4"/>
      <c r="B58" s="4"/>
      <c r="C58" s="4"/>
      <c r="D58" s="4"/>
      <c r="E58" s="4"/>
      <c r="F58" s="4"/>
      <c r="G58" s="4"/>
      <c r="H58" s="4"/>
      <c r="I58" s="4"/>
      <c r="J58" s="4"/>
      <c r="K58" s="4"/>
      <c r="L58" s="4"/>
      <c r="M58" s="4"/>
      <c r="N58" s="4"/>
      <c r="O58" s="4"/>
    </row>
    <row r="59" spans="1:15" x14ac:dyDescent="0.3">
      <c r="A59" s="4"/>
      <c r="B59" s="4"/>
      <c r="C59" s="4"/>
      <c r="D59" s="4"/>
      <c r="E59" s="4"/>
      <c r="F59" s="4"/>
      <c r="G59" s="4"/>
      <c r="H59" s="4"/>
      <c r="I59" s="4"/>
      <c r="J59" s="4"/>
      <c r="K59" s="4"/>
      <c r="L59" s="4"/>
      <c r="M59" s="4"/>
      <c r="N59" s="4"/>
      <c r="O59" s="4"/>
    </row>
    <row r="60" spans="1:15" x14ac:dyDescent="0.3">
      <c r="A60" s="4"/>
      <c r="B60" s="4"/>
      <c r="C60" s="4"/>
      <c r="D60" s="4"/>
      <c r="E60" s="4"/>
      <c r="F60" s="4"/>
      <c r="G60" s="4"/>
      <c r="H60" s="4"/>
      <c r="I60" s="4"/>
      <c r="J60" s="4"/>
      <c r="K60" s="4"/>
      <c r="L60" s="4"/>
      <c r="M60" s="4"/>
      <c r="N60" s="4"/>
      <c r="O60" s="4"/>
    </row>
    <row r="61" spans="1:15" x14ac:dyDescent="0.3">
      <c r="A61" s="4"/>
      <c r="B61" s="4"/>
      <c r="C61" s="4"/>
      <c r="D61" s="4"/>
      <c r="E61" s="4"/>
      <c r="F61" s="4"/>
      <c r="G61" s="4"/>
      <c r="H61" s="4"/>
      <c r="I61" s="4"/>
      <c r="J61" s="4"/>
      <c r="K61" s="4"/>
      <c r="L61" s="4"/>
      <c r="M61" s="4"/>
      <c r="N61" s="4"/>
      <c r="O61" s="4"/>
    </row>
    <row r="62" spans="1:15" x14ac:dyDescent="0.3">
      <c r="A62" s="4"/>
      <c r="B62" s="4"/>
      <c r="C62" s="4"/>
      <c r="D62" s="4"/>
      <c r="E62" s="4"/>
      <c r="F62" s="4"/>
      <c r="G62" s="4"/>
      <c r="H62" s="4"/>
      <c r="I62" s="4"/>
      <c r="J62" s="4"/>
      <c r="K62" s="4"/>
      <c r="L62" s="4"/>
      <c r="M62" s="4"/>
      <c r="N62" s="4"/>
      <c r="O62" s="4"/>
    </row>
    <row r="63" spans="1:15" x14ac:dyDescent="0.3">
      <c r="A63" s="4"/>
      <c r="B63" s="4"/>
      <c r="C63" s="4"/>
      <c r="D63" s="4"/>
      <c r="E63" s="4"/>
      <c r="F63" s="4"/>
      <c r="G63" s="4"/>
      <c r="H63" s="4"/>
      <c r="I63" s="4"/>
      <c r="J63" s="4"/>
      <c r="K63" s="4"/>
      <c r="L63" s="4"/>
      <c r="M63" s="4"/>
      <c r="N63" s="4"/>
      <c r="O63" s="4"/>
    </row>
    <row r="64" spans="1:15" x14ac:dyDescent="0.3">
      <c r="A64" s="4"/>
      <c r="B64" s="4"/>
      <c r="C64" s="4"/>
      <c r="D64" s="4"/>
      <c r="E64" s="4"/>
      <c r="F64" s="4"/>
      <c r="G64" s="4"/>
      <c r="H64" s="4"/>
      <c r="I64" s="4"/>
      <c r="J64" s="4"/>
      <c r="K64" s="4"/>
      <c r="L64" s="4"/>
      <c r="M64" s="4"/>
      <c r="N64" s="4"/>
      <c r="O64" s="4"/>
    </row>
    <row r="65" spans="1:15" x14ac:dyDescent="0.3">
      <c r="A65" s="4"/>
      <c r="B65" s="4"/>
      <c r="C65" s="4"/>
      <c r="D65" s="4"/>
      <c r="E65" s="4"/>
      <c r="F65" s="4"/>
      <c r="G65" s="4"/>
      <c r="H65" s="4"/>
      <c r="I65" s="4"/>
      <c r="J65" s="4"/>
      <c r="K65" s="4"/>
      <c r="L65" s="4"/>
      <c r="M65" s="4"/>
      <c r="N65" s="4"/>
      <c r="O65" s="4"/>
    </row>
    <row r="66" spans="1:15" x14ac:dyDescent="0.3">
      <c r="A66" s="4"/>
      <c r="B66" s="4"/>
      <c r="C66" s="4"/>
      <c r="D66" s="4"/>
      <c r="E66" s="4"/>
      <c r="F66" s="4"/>
      <c r="G66" s="4"/>
      <c r="H66" s="4"/>
      <c r="I66" s="4"/>
      <c r="J66" s="4"/>
      <c r="K66" s="4"/>
      <c r="L66" s="4"/>
      <c r="M66" s="4"/>
      <c r="N66" s="4"/>
      <c r="O66" s="4"/>
    </row>
    <row r="67" spans="1:15" x14ac:dyDescent="0.3">
      <c r="A67" s="4"/>
      <c r="B67" s="4"/>
      <c r="C67" s="4"/>
      <c r="D67" s="4"/>
      <c r="E67" s="4"/>
      <c r="F67" s="4"/>
      <c r="G67" s="4"/>
      <c r="H67" s="4"/>
      <c r="I67" s="4"/>
      <c r="J67" s="4"/>
      <c r="K67" s="4"/>
      <c r="L67" s="4"/>
      <c r="M67" s="4"/>
      <c r="N67" s="4"/>
      <c r="O67" s="4"/>
    </row>
    <row r="68" spans="1:15" x14ac:dyDescent="0.3">
      <c r="A68" s="4"/>
      <c r="B68" s="4"/>
      <c r="C68" s="4"/>
      <c r="D68" s="4"/>
      <c r="E68" s="4"/>
      <c r="F68" s="4"/>
      <c r="G68" s="4"/>
      <c r="H68" s="4"/>
      <c r="I68" s="4"/>
      <c r="J68" s="4"/>
      <c r="K68" s="4"/>
      <c r="L68" s="4"/>
      <c r="M68" s="4"/>
      <c r="N68" s="4"/>
      <c r="O68" s="4"/>
    </row>
    <row r="69" spans="1:15" x14ac:dyDescent="0.3">
      <c r="A69" s="4"/>
      <c r="B69" s="4"/>
      <c r="C69" s="4"/>
      <c r="D69" s="4"/>
      <c r="E69" s="4"/>
      <c r="F69" s="4"/>
      <c r="G69" s="4"/>
      <c r="H69" s="4"/>
      <c r="I69" s="4"/>
      <c r="J69" s="4"/>
      <c r="K69" s="4"/>
      <c r="L69" s="4"/>
      <c r="M69" s="4"/>
      <c r="N69" s="4"/>
      <c r="O69" s="4"/>
    </row>
    <row r="70" spans="1:15" x14ac:dyDescent="0.3">
      <c r="A70" s="4"/>
      <c r="B70" s="4"/>
      <c r="C70" s="4"/>
      <c r="D70" s="4"/>
      <c r="E70" s="4"/>
      <c r="F70" s="4"/>
      <c r="G70" s="4"/>
      <c r="H70" s="4"/>
      <c r="I70" s="4"/>
      <c r="J70" s="4"/>
      <c r="K70" s="4"/>
      <c r="L70" s="4"/>
      <c r="M70" s="4"/>
      <c r="N70" s="4"/>
      <c r="O70" s="4"/>
    </row>
    <row r="71" spans="1:15" x14ac:dyDescent="0.3">
      <c r="A71" s="4"/>
      <c r="B71" s="4"/>
      <c r="C71" s="4"/>
      <c r="D71" s="4"/>
      <c r="E71" s="4"/>
      <c r="F71" s="4"/>
      <c r="G71" s="4"/>
      <c r="H71" s="4"/>
      <c r="I71" s="4"/>
      <c r="J71" s="4"/>
      <c r="K71" s="4"/>
      <c r="L71" s="4"/>
      <c r="M71" s="4"/>
      <c r="N71" s="4"/>
      <c r="O71" s="4"/>
    </row>
    <row r="72" spans="1:15" x14ac:dyDescent="0.3">
      <c r="A72" s="4"/>
      <c r="B72" s="4"/>
      <c r="C72" s="4"/>
      <c r="D72" s="4"/>
      <c r="E72" s="4"/>
      <c r="F72" s="4"/>
      <c r="G72" s="4"/>
      <c r="H72" s="4"/>
      <c r="I72" s="4"/>
      <c r="J72" s="4"/>
      <c r="K72" s="4"/>
      <c r="L72" s="4"/>
      <c r="M72" s="4"/>
      <c r="N72" s="4"/>
      <c r="O72" s="4"/>
    </row>
    <row r="73" spans="1:15" x14ac:dyDescent="0.3">
      <c r="A73" s="4"/>
      <c r="B73" s="4"/>
      <c r="C73" s="4"/>
      <c r="D73" s="4"/>
      <c r="E73" s="4"/>
      <c r="F73" s="4"/>
      <c r="G73" s="4"/>
      <c r="H73" s="4"/>
      <c r="I73" s="4"/>
      <c r="J73" s="4"/>
      <c r="K73" s="4"/>
      <c r="L73" s="4"/>
      <c r="M73" s="4"/>
      <c r="N73" s="4"/>
      <c r="O73" s="4"/>
    </row>
    <row r="74" spans="1:15" x14ac:dyDescent="0.3">
      <c r="A74" s="4"/>
      <c r="B74" s="4"/>
      <c r="C74" s="4"/>
      <c r="D74" s="4"/>
      <c r="E74" s="4"/>
      <c r="F74" s="4"/>
      <c r="G74" s="4"/>
      <c r="H74" s="4"/>
      <c r="I74" s="4"/>
      <c r="J74" s="4"/>
      <c r="K74" s="4"/>
      <c r="L74" s="4"/>
      <c r="M74" s="4"/>
      <c r="N74" s="4"/>
      <c r="O74" s="4"/>
    </row>
    <row r="75" spans="1:15" x14ac:dyDescent="0.3">
      <c r="A75" s="4"/>
      <c r="B75" s="4"/>
      <c r="C75" s="4"/>
      <c r="D75" s="4"/>
      <c r="E75" s="4"/>
      <c r="F75" s="4"/>
      <c r="G75" s="4"/>
      <c r="H75" s="4"/>
      <c r="I75" s="4"/>
      <c r="J75" s="4"/>
      <c r="K75" s="4"/>
      <c r="L75" s="4"/>
      <c r="M75" s="4"/>
      <c r="N75" s="4"/>
      <c r="O75" s="4"/>
    </row>
    <row r="76" spans="1:15" x14ac:dyDescent="0.3">
      <c r="A76" s="4"/>
      <c r="B76" s="4"/>
      <c r="C76" s="4"/>
      <c r="D76" s="4"/>
      <c r="E76" s="4"/>
      <c r="F76" s="4"/>
      <c r="G76" s="4"/>
      <c r="H76" s="4"/>
      <c r="I76" s="4"/>
      <c r="J76" s="4"/>
      <c r="K76" s="4"/>
      <c r="L76" s="4"/>
      <c r="M76" s="4"/>
      <c r="N76" s="4"/>
      <c r="O76" s="4"/>
    </row>
    <row r="77" spans="1:15" x14ac:dyDescent="0.3">
      <c r="A77" s="4"/>
      <c r="B77" s="4"/>
      <c r="C77" s="4"/>
      <c r="D77" s="4"/>
      <c r="E77" s="4"/>
      <c r="F77" s="4"/>
      <c r="G77" s="4"/>
      <c r="H77" s="4"/>
      <c r="I77" s="4"/>
      <c r="J77" s="4"/>
      <c r="K77" s="4"/>
      <c r="L77" s="4"/>
      <c r="M77" s="4"/>
      <c r="N77" s="4"/>
      <c r="O77" s="4"/>
    </row>
    <row r="78" spans="1:15" x14ac:dyDescent="0.3">
      <c r="A78" s="4"/>
      <c r="B78" s="4"/>
      <c r="C78" s="4"/>
      <c r="D78" s="4"/>
      <c r="E78" s="4"/>
      <c r="F78" s="4"/>
      <c r="G78" s="4"/>
      <c r="H78" s="4"/>
      <c r="I78" s="4"/>
      <c r="J78" s="4"/>
      <c r="K78" s="4"/>
      <c r="L78" s="4"/>
      <c r="M78" s="4"/>
      <c r="N78" s="4"/>
      <c r="O78" s="4"/>
    </row>
    <row r="79" spans="1:15" x14ac:dyDescent="0.3">
      <c r="A79" s="4"/>
      <c r="B79" s="4"/>
      <c r="C79" s="4"/>
      <c r="D79" s="4"/>
      <c r="E79" s="4"/>
      <c r="F79" s="4"/>
      <c r="G79" s="4"/>
      <c r="H79" s="4"/>
      <c r="I79" s="4"/>
      <c r="J79" s="4"/>
      <c r="K79" s="4"/>
      <c r="L79" s="4"/>
      <c r="M79" s="4"/>
      <c r="N79" s="4"/>
      <c r="O79" s="4"/>
    </row>
    <row r="80" spans="1:15" x14ac:dyDescent="0.3">
      <c r="A80" s="4"/>
      <c r="B80" s="4"/>
      <c r="C80" s="4"/>
      <c r="D80" s="4"/>
      <c r="E80" s="4"/>
      <c r="F80" s="4"/>
      <c r="G80" s="4"/>
      <c r="H80" s="4"/>
      <c r="I80" s="4"/>
      <c r="J80" s="4"/>
      <c r="K80" s="4"/>
      <c r="L80" s="4"/>
      <c r="M80" s="4"/>
      <c r="N80" s="4"/>
      <c r="O80" s="4"/>
    </row>
    <row r="81" spans="1:15" x14ac:dyDescent="0.3">
      <c r="A81" s="4"/>
      <c r="B81" s="4"/>
      <c r="C81" s="4"/>
      <c r="D81" s="4"/>
      <c r="E81" s="4"/>
      <c r="F81" s="4"/>
      <c r="G81" s="4"/>
      <c r="H81" s="4"/>
      <c r="I81" s="4"/>
      <c r="J81" s="4"/>
      <c r="K81" s="4"/>
      <c r="L81" s="4"/>
      <c r="M81" s="4"/>
      <c r="N81" s="4"/>
      <c r="O81" s="4"/>
    </row>
    <row r="82" spans="1:15" x14ac:dyDescent="0.3">
      <c r="A82" s="4"/>
      <c r="B82" s="4"/>
      <c r="C82" s="4"/>
      <c r="D82" s="4"/>
      <c r="E82" s="4"/>
      <c r="F82" s="4"/>
      <c r="G82" s="4"/>
      <c r="H82" s="4"/>
      <c r="I82" s="4"/>
      <c r="J82" s="4"/>
      <c r="K82" s="4"/>
      <c r="L82" s="4"/>
      <c r="M82" s="4"/>
      <c r="N82" s="4"/>
      <c r="O82" s="4"/>
    </row>
    <row r="83" spans="1:15" x14ac:dyDescent="0.3">
      <c r="A83" s="4"/>
      <c r="B83" s="4"/>
      <c r="C83" s="4"/>
      <c r="D83" s="4"/>
      <c r="E83" s="4"/>
      <c r="F83" s="4"/>
      <c r="G83" s="4"/>
      <c r="H83" s="4"/>
      <c r="I83" s="4"/>
      <c r="J83" s="4"/>
      <c r="K83" s="4"/>
      <c r="L83" s="4"/>
      <c r="M83" s="4"/>
      <c r="N83" s="4"/>
      <c r="O83" s="4"/>
    </row>
    <row r="84" spans="1:15" x14ac:dyDescent="0.3">
      <c r="A84" s="4"/>
      <c r="B84" s="4"/>
      <c r="C84" s="4"/>
      <c r="D84" s="4"/>
      <c r="E84" s="4"/>
      <c r="F84" s="4"/>
      <c r="G84" s="4"/>
      <c r="H84" s="4"/>
      <c r="I84" s="4"/>
      <c r="J84" s="4"/>
      <c r="K84" s="4"/>
      <c r="L84" s="4"/>
      <c r="M84" s="4"/>
      <c r="N84" s="4"/>
      <c r="O84" s="4"/>
    </row>
    <row r="85" spans="1:15" x14ac:dyDescent="0.3">
      <c r="A85" s="4"/>
      <c r="B85" s="4"/>
      <c r="C85" s="4"/>
      <c r="D85" s="4"/>
      <c r="E85" s="4"/>
      <c r="F85" s="4"/>
      <c r="G85" s="4"/>
      <c r="H85" s="4"/>
      <c r="I85" s="4"/>
      <c r="J85" s="4"/>
      <c r="K85" s="4"/>
      <c r="L85" s="4"/>
      <c r="M85" s="4"/>
      <c r="N85" s="4"/>
      <c r="O85" s="4"/>
    </row>
    <row r="86" spans="1:15" x14ac:dyDescent="0.3">
      <c r="A86" s="4"/>
      <c r="B86" s="4"/>
      <c r="C86" s="4"/>
      <c r="D86" s="4"/>
      <c r="E86" s="4"/>
      <c r="F86" s="4"/>
      <c r="G86" s="4"/>
      <c r="H86" s="4"/>
      <c r="I86" s="4"/>
      <c r="J86" s="4"/>
      <c r="K86" s="4"/>
      <c r="L86" s="4"/>
      <c r="M86" s="4"/>
      <c r="N86" s="4"/>
      <c r="O86" s="4"/>
    </row>
    <row r="87" spans="1:15" x14ac:dyDescent="0.3">
      <c r="A87" s="4"/>
      <c r="B87" s="4"/>
      <c r="C87" s="4"/>
      <c r="D87" s="4"/>
      <c r="E87" s="4"/>
      <c r="F87" s="4"/>
      <c r="G87" s="4"/>
      <c r="H87" s="4"/>
      <c r="I87" s="4"/>
      <c r="J87" s="4"/>
      <c r="K87" s="4"/>
      <c r="L87" s="4"/>
      <c r="M87" s="4"/>
      <c r="N87" s="4"/>
      <c r="O87" s="4"/>
    </row>
    <row r="88" spans="1:15" x14ac:dyDescent="0.3">
      <c r="A88" s="4"/>
      <c r="B88" s="4"/>
      <c r="C88" s="4"/>
      <c r="D88" s="4"/>
      <c r="E88" s="4"/>
      <c r="F88" s="4"/>
      <c r="G88" s="4"/>
      <c r="H88" s="4"/>
      <c r="I88" s="4"/>
      <c r="J88" s="4"/>
      <c r="K88" s="4"/>
      <c r="L88" s="4"/>
      <c r="M88" s="4"/>
      <c r="N88" s="4"/>
      <c r="O88" s="4"/>
    </row>
    <row r="89" spans="1:15" x14ac:dyDescent="0.3">
      <c r="A89" s="4"/>
      <c r="B89" s="4"/>
      <c r="C89" s="4"/>
      <c r="D89" s="4"/>
      <c r="E89" s="4"/>
      <c r="F89" s="4"/>
      <c r="G89" s="4"/>
      <c r="H89" s="4"/>
      <c r="I89" s="4"/>
      <c r="J89" s="4"/>
      <c r="K89" s="4"/>
      <c r="L89" s="4"/>
      <c r="M89" s="4"/>
      <c r="N89" s="4"/>
      <c r="O89" s="4"/>
    </row>
    <row r="90" spans="1:15" x14ac:dyDescent="0.3">
      <c r="A90" s="4"/>
      <c r="B90" s="4"/>
      <c r="C90" s="4"/>
      <c r="D90" s="4"/>
      <c r="E90" s="4"/>
      <c r="F90" s="4"/>
      <c r="G90" s="4"/>
      <c r="H90" s="4"/>
      <c r="I90" s="4"/>
      <c r="J90" s="4"/>
      <c r="K90" s="4"/>
      <c r="L90" s="4"/>
      <c r="M90" s="4"/>
      <c r="N90" s="4"/>
      <c r="O90" s="4"/>
    </row>
    <row r="91" spans="1:15" x14ac:dyDescent="0.3">
      <c r="A91" s="4"/>
      <c r="B91" s="4"/>
      <c r="C91" s="4"/>
      <c r="D91" s="4"/>
      <c r="E91" s="4"/>
      <c r="F91" s="4"/>
      <c r="G91" s="4"/>
      <c r="H91" s="4"/>
      <c r="I91" s="4"/>
      <c r="J91" s="4"/>
      <c r="K91" s="4"/>
      <c r="L91" s="4"/>
      <c r="M91" s="4"/>
      <c r="N91" s="4"/>
      <c r="O91" s="4"/>
    </row>
    <row r="92" spans="1:15" x14ac:dyDescent="0.3">
      <c r="A92" s="4"/>
      <c r="B92" s="4"/>
      <c r="C92" s="4"/>
      <c r="D92" s="4"/>
      <c r="E92" s="4"/>
      <c r="F92" s="4"/>
      <c r="G92" s="4"/>
      <c r="H92" s="4"/>
      <c r="I92" s="4"/>
      <c r="J92" s="4"/>
      <c r="K92" s="4"/>
      <c r="L92" s="4"/>
      <c r="M92" s="4"/>
      <c r="N92" s="4"/>
      <c r="O92" s="4"/>
    </row>
    <row r="93" spans="1:15" x14ac:dyDescent="0.3">
      <c r="A93" s="4"/>
      <c r="B93" s="4"/>
      <c r="C93" s="4"/>
      <c r="D93" s="4"/>
      <c r="E93" s="4"/>
      <c r="F93" s="4"/>
      <c r="G93" s="4"/>
      <c r="H93" s="4"/>
      <c r="I93" s="4"/>
      <c r="J93" s="4"/>
      <c r="K93" s="4"/>
      <c r="L93" s="4"/>
      <c r="M93" s="4"/>
      <c r="N93" s="4"/>
      <c r="O93" s="4"/>
    </row>
    <row r="94" spans="1:15" x14ac:dyDescent="0.3">
      <c r="A94" s="4"/>
      <c r="B94" s="4"/>
      <c r="C94" s="4"/>
      <c r="D94" s="4"/>
      <c r="E94" s="4"/>
      <c r="F94" s="4"/>
      <c r="G94" s="4"/>
      <c r="H94" s="4"/>
      <c r="I94" s="4"/>
      <c r="J94" s="4"/>
      <c r="K94" s="4"/>
      <c r="L94" s="4"/>
      <c r="M94" s="4"/>
      <c r="N94" s="4"/>
      <c r="O94" s="4"/>
    </row>
    <row r="95" spans="1:15" x14ac:dyDescent="0.3">
      <c r="A95" s="4"/>
      <c r="B95" s="4"/>
      <c r="C95" s="4"/>
      <c r="D95" s="4"/>
      <c r="E95" s="4"/>
      <c r="F95" s="4"/>
      <c r="G95" s="4"/>
      <c r="H95" s="4"/>
      <c r="I95" s="4"/>
      <c r="J95" s="4"/>
      <c r="K95" s="4"/>
      <c r="L95" s="4"/>
      <c r="M95" s="4"/>
      <c r="N95" s="4"/>
      <c r="O95" s="4"/>
    </row>
    <row r="96" spans="1:15" x14ac:dyDescent="0.3">
      <c r="A96" s="4"/>
      <c r="B96" s="4"/>
      <c r="C96" s="4"/>
      <c r="D96" s="4"/>
      <c r="E96" s="4"/>
      <c r="F96" s="4"/>
      <c r="G96" s="4"/>
      <c r="H96" s="4"/>
      <c r="I96" s="4"/>
      <c r="J96" s="4"/>
      <c r="K96" s="4"/>
      <c r="L96" s="4"/>
      <c r="M96" s="4"/>
      <c r="N96" s="4"/>
      <c r="O96" s="4"/>
    </row>
    <row r="97" spans="1:15" x14ac:dyDescent="0.3">
      <c r="A97" s="4"/>
      <c r="B97" s="4"/>
      <c r="C97" s="4"/>
      <c r="D97" s="4"/>
      <c r="E97" s="4"/>
      <c r="F97" s="4"/>
      <c r="G97" s="4"/>
      <c r="H97" s="4"/>
      <c r="I97" s="4"/>
      <c r="J97" s="4"/>
      <c r="K97" s="4"/>
      <c r="L97" s="4"/>
      <c r="M97" s="4"/>
      <c r="N97" s="4"/>
      <c r="O97" s="4"/>
    </row>
    <row r="98" spans="1:15" x14ac:dyDescent="0.3">
      <c r="A98" s="4"/>
      <c r="B98" s="4"/>
      <c r="C98" s="4"/>
      <c r="D98" s="4"/>
      <c r="E98" s="4"/>
      <c r="F98" s="4"/>
      <c r="G98" s="4"/>
      <c r="H98" s="4"/>
      <c r="I98" s="4"/>
      <c r="J98" s="4"/>
      <c r="K98" s="4"/>
      <c r="L98" s="4"/>
      <c r="M98" s="4"/>
      <c r="N98" s="4"/>
      <c r="O98" s="4"/>
    </row>
    <row r="99" spans="1:15" x14ac:dyDescent="0.3">
      <c r="A99" s="4"/>
      <c r="B99" s="4"/>
      <c r="C99" s="4"/>
      <c r="D99" s="4"/>
      <c r="E99" s="4"/>
      <c r="F99" s="4"/>
      <c r="G99" s="4"/>
      <c r="H99" s="4"/>
      <c r="I99" s="4"/>
      <c r="J99" s="4"/>
      <c r="K99" s="4"/>
      <c r="L99" s="4"/>
      <c r="M99" s="4"/>
      <c r="N99" s="4"/>
      <c r="O99" s="4"/>
    </row>
    <row r="100" spans="1:15" x14ac:dyDescent="0.3">
      <c r="A100" s="4"/>
      <c r="B100" s="4"/>
      <c r="C100" s="4"/>
      <c r="D100" s="4"/>
      <c r="E100" s="4"/>
      <c r="F100" s="4"/>
      <c r="G100" s="4"/>
      <c r="H100" s="4"/>
      <c r="I100" s="4"/>
      <c r="J100" s="4"/>
      <c r="K100" s="4"/>
      <c r="L100" s="4"/>
      <c r="M100" s="4"/>
      <c r="N100" s="4"/>
      <c r="O100" s="4"/>
    </row>
    <row r="101" spans="1:15" x14ac:dyDescent="0.3">
      <c r="A101" s="4"/>
      <c r="B101" s="4"/>
      <c r="C101" s="4"/>
      <c r="D101" s="4"/>
      <c r="E101" s="4"/>
      <c r="F101" s="4"/>
      <c r="G101" s="4"/>
      <c r="H101" s="4"/>
      <c r="I101" s="4"/>
      <c r="J101" s="4"/>
      <c r="K101" s="4"/>
      <c r="L101" s="4"/>
      <c r="M101" s="4"/>
      <c r="N101" s="4"/>
      <c r="O101" s="4"/>
    </row>
    <row r="102" spans="1:15" x14ac:dyDescent="0.3">
      <c r="A102" s="4"/>
      <c r="B102" s="4"/>
      <c r="C102" s="4"/>
      <c r="D102" s="4"/>
      <c r="E102" s="4"/>
      <c r="F102" s="4"/>
      <c r="G102" s="4"/>
      <c r="H102" s="4"/>
      <c r="I102" s="4"/>
      <c r="J102" s="4"/>
      <c r="K102" s="4"/>
      <c r="L102" s="4"/>
      <c r="M102" s="4"/>
      <c r="N102" s="4"/>
      <c r="O102" s="4"/>
    </row>
    <row r="103" spans="1:15" x14ac:dyDescent="0.3">
      <c r="A103" s="4"/>
      <c r="B103" s="4"/>
      <c r="C103" s="4"/>
      <c r="D103" s="4"/>
      <c r="E103" s="4"/>
      <c r="F103" s="4"/>
      <c r="G103" s="4"/>
      <c r="H103" s="4"/>
      <c r="I103" s="4"/>
      <c r="J103" s="4"/>
      <c r="K103" s="4"/>
      <c r="L103" s="4"/>
      <c r="M103" s="4"/>
      <c r="N103" s="4"/>
      <c r="O103" s="4"/>
    </row>
    <row r="104" spans="1:15" x14ac:dyDescent="0.3">
      <c r="A104" s="4"/>
      <c r="B104" s="4"/>
      <c r="C104" s="4"/>
      <c r="D104" s="4"/>
      <c r="E104" s="4"/>
      <c r="F104" s="4"/>
      <c r="G104" s="4"/>
      <c r="H104" s="4"/>
      <c r="I104" s="4"/>
      <c r="J104" s="4"/>
      <c r="K104" s="4"/>
      <c r="L104" s="4"/>
      <c r="M104" s="4"/>
      <c r="N104" s="4"/>
      <c r="O104" s="4"/>
    </row>
    <row r="105" spans="1:15" x14ac:dyDescent="0.3">
      <c r="A105" s="4"/>
      <c r="B105" s="4"/>
      <c r="C105" s="4"/>
      <c r="D105" s="4"/>
      <c r="E105" s="4"/>
      <c r="F105" s="4"/>
      <c r="G105" s="4"/>
      <c r="H105" s="4"/>
      <c r="I105" s="4"/>
      <c r="J105" s="4"/>
      <c r="K105" s="4"/>
      <c r="L105" s="4"/>
      <c r="M105" s="4"/>
      <c r="N105" s="4"/>
      <c r="O105" s="4"/>
    </row>
    <row r="106" spans="1:15" x14ac:dyDescent="0.3">
      <c r="A106" s="4"/>
      <c r="B106" s="4"/>
      <c r="C106" s="4"/>
      <c r="D106" s="4"/>
      <c r="E106" s="4"/>
      <c r="F106" s="4"/>
      <c r="G106" s="4"/>
      <c r="H106" s="4"/>
      <c r="I106" s="4"/>
      <c r="J106" s="4"/>
      <c r="K106" s="4"/>
      <c r="L106" s="4"/>
      <c r="M106" s="4"/>
      <c r="N106" s="4"/>
      <c r="O106" s="4"/>
    </row>
    <row r="107" spans="1:15" x14ac:dyDescent="0.3">
      <c r="A107" s="4"/>
      <c r="B107" s="4"/>
      <c r="C107" s="4"/>
      <c r="D107" s="4"/>
      <c r="E107" s="4"/>
      <c r="F107" s="4"/>
      <c r="G107" s="4"/>
      <c r="H107" s="4"/>
      <c r="I107" s="4"/>
      <c r="J107" s="4"/>
      <c r="K107" s="4"/>
      <c r="L107" s="4"/>
      <c r="M107" s="4"/>
      <c r="N107" s="4"/>
      <c r="O107" s="4"/>
    </row>
    <row r="108" spans="1:15" x14ac:dyDescent="0.3">
      <c r="A108" s="4"/>
      <c r="B108" s="4"/>
      <c r="C108" s="4"/>
      <c r="D108" s="4"/>
      <c r="E108" s="4"/>
      <c r="F108" s="4"/>
      <c r="G108" s="4"/>
      <c r="H108" s="4"/>
      <c r="I108" s="4"/>
      <c r="J108" s="4"/>
      <c r="K108" s="4"/>
      <c r="L108" s="4"/>
      <c r="M108" s="4"/>
      <c r="N108" s="4"/>
      <c r="O108" s="4"/>
    </row>
    <row r="109" spans="1:15" x14ac:dyDescent="0.3">
      <c r="A109" s="4"/>
      <c r="B109" s="4"/>
      <c r="C109" s="4"/>
      <c r="D109" s="4"/>
      <c r="E109" s="4"/>
      <c r="F109" s="4"/>
      <c r="G109" s="4"/>
      <c r="H109" s="4"/>
      <c r="I109" s="4"/>
      <c r="J109" s="4"/>
      <c r="K109" s="4"/>
      <c r="L109" s="4"/>
      <c r="M109" s="4"/>
      <c r="N109" s="4"/>
      <c r="O109" s="4"/>
    </row>
    <row r="110" spans="1:15" x14ac:dyDescent="0.3">
      <c r="A110" s="4"/>
      <c r="B110" s="4"/>
      <c r="C110" s="4"/>
      <c r="D110" s="4"/>
      <c r="E110" s="4"/>
      <c r="F110" s="4"/>
      <c r="G110" s="4"/>
      <c r="H110" s="4"/>
      <c r="I110" s="4"/>
      <c r="J110" s="4"/>
      <c r="K110" s="4"/>
      <c r="L110" s="4"/>
      <c r="M110" s="4"/>
      <c r="N110" s="4"/>
      <c r="O110" s="4"/>
    </row>
    <row r="111" spans="1:15" x14ac:dyDescent="0.3">
      <c r="A111" s="4"/>
      <c r="B111" s="4"/>
      <c r="C111" s="4"/>
      <c r="D111" s="4"/>
      <c r="E111" s="4"/>
      <c r="F111" s="4"/>
      <c r="G111" s="4"/>
      <c r="H111" s="4"/>
      <c r="I111" s="4"/>
      <c r="J111" s="4"/>
      <c r="K111" s="4"/>
      <c r="L111" s="4"/>
      <c r="M111" s="4"/>
      <c r="N111" s="4"/>
      <c r="O111" s="4"/>
    </row>
    <row r="112" spans="1:15" x14ac:dyDescent="0.3">
      <c r="A112" s="4"/>
      <c r="B112" s="4"/>
      <c r="C112" s="4"/>
      <c r="D112" s="4"/>
      <c r="E112" s="4"/>
      <c r="F112" s="4"/>
      <c r="G112" s="4"/>
      <c r="H112" s="4"/>
      <c r="I112" s="4"/>
      <c r="J112" s="4"/>
      <c r="K112" s="4"/>
      <c r="L112" s="4"/>
      <c r="M112" s="4"/>
      <c r="N112" s="4"/>
      <c r="O112" s="4"/>
    </row>
    <row r="113" spans="1:15" x14ac:dyDescent="0.3">
      <c r="A113" s="4"/>
      <c r="B113" s="4"/>
      <c r="C113" s="4"/>
      <c r="D113" s="4"/>
      <c r="E113" s="4"/>
      <c r="F113" s="4"/>
      <c r="G113" s="4"/>
      <c r="H113" s="4"/>
      <c r="I113" s="4"/>
      <c r="J113" s="4"/>
      <c r="K113" s="4"/>
      <c r="L113" s="4"/>
      <c r="M113" s="4"/>
      <c r="N113" s="4"/>
      <c r="O113" s="4"/>
    </row>
    <row r="114" spans="1:15" x14ac:dyDescent="0.3">
      <c r="A114" s="4"/>
      <c r="B114" s="4"/>
      <c r="C114" s="4"/>
      <c r="D114" s="4"/>
      <c r="E114" s="4"/>
      <c r="F114" s="4"/>
      <c r="G114" s="4"/>
      <c r="H114" s="4"/>
      <c r="I114" s="4"/>
      <c r="J114" s="4"/>
      <c r="K114" s="4"/>
      <c r="L114" s="4"/>
      <c r="M114" s="4"/>
      <c r="N114" s="4"/>
      <c r="O114" s="4"/>
    </row>
    <row r="115" spans="1:15" x14ac:dyDescent="0.3">
      <c r="A115" s="4"/>
      <c r="B115" s="4"/>
      <c r="C115" s="4"/>
      <c r="D115" s="4"/>
      <c r="E115" s="4"/>
      <c r="F115" s="4"/>
      <c r="G115" s="4"/>
      <c r="H115" s="4"/>
      <c r="I115" s="4"/>
      <c r="J115" s="4"/>
      <c r="K115" s="4"/>
      <c r="L115" s="4"/>
      <c r="M115" s="4"/>
      <c r="N115" s="4"/>
      <c r="O115" s="4"/>
    </row>
    <row r="116" spans="1:15" x14ac:dyDescent="0.3">
      <c r="A116" s="4"/>
      <c r="B116" s="4"/>
      <c r="C116" s="4"/>
      <c r="D116" s="4"/>
      <c r="E116" s="4"/>
      <c r="F116" s="4"/>
      <c r="G116" s="4"/>
      <c r="H116" s="4"/>
      <c r="I116" s="4"/>
      <c r="J116" s="4"/>
      <c r="K116" s="4"/>
      <c r="L116" s="4"/>
      <c r="M116" s="4"/>
      <c r="N116" s="4"/>
      <c r="O116" s="4"/>
    </row>
    <row r="117" spans="1:15" x14ac:dyDescent="0.3">
      <c r="A117" s="4"/>
      <c r="B117" s="4"/>
      <c r="C117" s="4"/>
      <c r="D117" s="4"/>
      <c r="E117" s="4"/>
      <c r="F117" s="4"/>
      <c r="G117" s="4"/>
      <c r="H117" s="4"/>
      <c r="I117" s="4"/>
      <c r="J117" s="4"/>
      <c r="K117" s="4"/>
      <c r="L117" s="4"/>
      <c r="M117" s="4"/>
      <c r="N117" s="4"/>
      <c r="O117" s="4"/>
    </row>
    <row r="118" spans="1:15" x14ac:dyDescent="0.3">
      <c r="A118" s="4"/>
      <c r="B118" s="4"/>
      <c r="C118" s="4"/>
      <c r="D118" s="4"/>
      <c r="E118" s="4"/>
      <c r="F118" s="4"/>
      <c r="G118" s="4"/>
      <c r="H118" s="4"/>
      <c r="I118" s="4"/>
      <c r="J118" s="4"/>
      <c r="K118" s="4"/>
      <c r="L118" s="4"/>
      <c r="M118" s="4"/>
      <c r="N118" s="4"/>
      <c r="O118" s="4"/>
    </row>
    <row r="119" spans="1:15" x14ac:dyDescent="0.3">
      <c r="A119" s="4"/>
      <c r="B119" s="4"/>
      <c r="C119" s="4"/>
      <c r="D119" s="4"/>
      <c r="E119" s="4"/>
      <c r="F119" s="4"/>
      <c r="G119" s="4"/>
      <c r="H119" s="4"/>
      <c r="I119" s="4"/>
      <c r="J119" s="4"/>
      <c r="K119" s="4"/>
      <c r="L119" s="4"/>
      <c r="M119" s="4"/>
      <c r="N119" s="4"/>
      <c r="O119" s="4"/>
    </row>
    <row r="120" spans="1:15" x14ac:dyDescent="0.3">
      <c r="A120" s="4"/>
      <c r="B120" s="4"/>
      <c r="C120" s="4"/>
      <c r="D120" s="4"/>
      <c r="E120" s="4"/>
      <c r="F120" s="4"/>
      <c r="G120" s="4"/>
      <c r="H120" s="4"/>
      <c r="I120" s="4"/>
      <c r="J120" s="4"/>
      <c r="K120" s="4"/>
      <c r="L120" s="4"/>
      <c r="M120" s="4"/>
      <c r="N120" s="4"/>
      <c r="O120" s="4"/>
    </row>
    <row r="121" spans="1:15" x14ac:dyDescent="0.3">
      <c r="A121" s="4"/>
      <c r="B121" s="4"/>
      <c r="C121" s="4"/>
      <c r="D121" s="4"/>
      <c r="E121" s="4"/>
      <c r="F121" s="4"/>
      <c r="G121" s="4"/>
      <c r="H121" s="4"/>
      <c r="I121" s="4"/>
      <c r="J121" s="4"/>
      <c r="K121" s="4"/>
      <c r="L121" s="4"/>
      <c r="M121" s="4"/>
      <c r="N121" s="4"/>
      <c r="O121" s="4"/>
    </row>
    <row r="122" spans="1:15" x14ac:dyDescent="0.3">
      <c r="A122" s="4"/>
      <c r="B122" s="4"/>
      <c r="C122" s="4"/>
      <c r="D122" s="4"/>
      <c r="E122" s="4"/>
      <c r="F122" s="4"/>
      <c r="G122" s="4"/>
      <c r="H122" s="4"/>
      <c r="I122" s="4"/>
      <c r="J122" s="4"/>
      <c r="K122" s="4"/>
      <c r="L122" s="4"/>
      <c r="M122" s="4"/>
      <c r="N122" s="4"/>
      <c r="O122" s="4"/>
    </row>
    <row r="123" spans="1:15" x14ac:dyDescent="0.3">
      <c r="A123" s="4"/>
      <c r="B123" s="4"/>
      <c r="C123" s="4"/>
      <c r="D123" s="4"/>
      <c r="E123" s="4"/>
      <c r="F123" s="4"/>
      <c r="G123" s="4"/>
      <c r="H123" s="4"/>
      <c r="I123" s="4"/>
      <c r="J123" s="4"/>
      <c r="K123" s="4"/>
      <c r="L123" s="4"/>
      <c r="M123" s="4"/>
      <c r="N123" s="4"/>
      <c r="O123" s="4"/>
    </row>
    <row r="124" spans="1:15" x14ac:dyDescent="0.3">
      <c r="A124" s="4"/>
      <c r="B124" s="4"/>
      <c r="C124" s="4"/>
      <c r="D124" s="4"/>
      <c r="E124" s="4"/>
      <c r="F124" s="4"/>
      <c r="G124" s="4"/>
      <c r="H124" s="4"/>
      <c r="I124" s="4"/>
      <c r="J124" s="4"/>
      <c r="K124" s="4"/>
      <c r="L124" s="4"/>
      <c r="M124" s="4"/>
      <c r="N124" s="4"/>
      <c r="O124" s="4"/>
    </row>
    <row r="125" spans="1:15" x14ac:dyDescent="0.3">
      <c r="A125" s="4"/>
      <c r="B125" s="4"/>
      <c r="C125" s="4"/>
      <c r="D125" s="4"/>
      <c r="E125" s="4"/>
      <c r="F125" s="4"/>
      <c r="G125" s="4"/>
      <c r="H125" s="4"/>
      <c r="I125" s="4"/>
      <c r="J125" s="4"/>
      <c r="K125" s="4"/>
      <c r="L125" s="4"/>
      <c r="M125" s="4"/>
      <c r="N125" s="4"/>
      <c r="O125" s="4"/>
    </row>
    <row r="126" spans="1:15" x14ac:dyDescent="0.3">
      <c r="A126" s="4"/>
      <c r="B126" s="4"/>
      <c r="C126" s="4"/>
      <c r="D126" s="4"/>
      <c r="E126" s="4"/>
      <c r="F126" s="4"/>
      <c r="G126" s="4"/>
      <c r="H126" s="4"/>
      <c r="I126" s="4"/>
      <c r="J126" s="4"/>
      <c r="K126" s="4"/>
      <c r="L126" s="4"/>
      <c r="M126" s="4"/>
      <c r="N126" s="4"/>
      <c r="O126" s="4"/>
    </row>
    <row r="127" spans="1:15" x14ac:dyDescent="0.3">
      <c r="A127" s="4"/>
      <c r="B127" s="4"/>
      <c r="C127" s="4"/>
      <c r="D127" s="4"/>
      <c r="E127" s="4"/>
      <c r="F127" s="4"/>
      <c r="G127" s="4"/>
      <c r="H127" s="4"/>
      <c r="I127" s="4"/>
      <c r="J127" s="4"/>
      <c r="K127" s="4"/>
      <c r="L127" s="4"/>
      <c r="M127" s="4"/>
      <c r="N127" s="4"/>
      <c r="O127" s="4"/>
    </row>
    <row r="128" spans="1:15" x14ac:dyDescent="0.3">
      <c r="A128" s="4"/>
      <c r="B128" s="4"/>
      <c r="C128" s="4"/>
      <c r="D128" s="4"/>
      <c r="E128" s="4"/>
      <c r="F128" s="4"/>
      <c r="G128" s="4"/>
      <c r="H128" s="4"/>
      <c r="I128" s="4"/>
      <c r="J128" s="4"/>
      <c r="K128" s="4"/>
      <c r="L128" s="4"/>
      <c r="M128" s="4"/>
      <c r="N128" s="4"/>
      <c r="O128" s="4"/>
    </row>
    <row r="129" spans="1:15" x14ac:dyDescent="0.3">
      <c r="A129" s="4"/>
      <c r="B129" s="4"/>
      <c r="C129" s="4"/>
      <c r="D129" s="4"/>
      <c r="E129" s="4"/>
      <c r="F129" s="4"/>
      <c r="G129" s="4"/>
      <c r="H129" s="4"/>
      <c r="I129" s="4"/>
      <c r="J129" s="4"/>
      <c r="K129" s="4"/>
      <c r="L129" s="4"/>
      <c r="M129" s="4"/>
      <c r="N129" s="4"/>
      <c r="O129" s="4"/>
    </row>
    <row r="130" spans="1:15" x14ac:dyDescent="0.3">
      <c r="A130" s="4"/>
      <c r="B130" s="4"/>
      <c r="C130" s="4"/>
      <c r="D130" s="4"/>
      <c r="E130" s="4"/>
      <c r="F130" s="4"/>
      <c r="G130" s="4"/>
      <c r="H130" s="4"/>
      <c r="I130" s="4"/>
      <c r="J130" s="4"/>
      <c r="K130" s="4"/>
      <c r="L130" s="4"/>
      <c r="M130" s="4"/>
      <c r="N130" s="4"/>
      <c r="O130" s="4"/>
    </row>
    <row r="131" spans="1:15" x14ac:dyDescent="0.3">
      <c r="A131" s="4"/>
      <c r="B131" s="4"/>
      <c r="C131" s="4"/>
      <c r="D131" s="4"/>
      <c r="E131" s="4"/>
      <c r="F131" s="4"/>
      <c r="G131" s="4"/>
      <c r="H131" s="4"/>
      <c r="I131" s="4"/>
      <c r="J131" s="4"/>
      <c r="K131" s="4"/>
      <c r="L131" s="4"/>
      <c r="M131" s="4"/>
      <c r="N131" s="4"/>
      <c r="O131" s="4"/>
    </row>
    <row r="132" spans="1:15" x14ac:dyDescent="0.3">
      <c r="A132" s="4"/>
      <c r="B132" s="4"/>
      <c r="C132" s="4"/>
      <c r="D132" s="4"/>
      <c r="E132" s="4"/>
      <c r="F132" s="4"/>
      <c r="G132" s="4"/>
      <c r="H132" s="4"/>
      <c r="I132" s="4"/>
      <c r="J132" s="4"/>
      <c r="K132" s="4"/>
      <c r="L132" s="4"/>
      <c r="M132" s="4"/>
      <c r="N132" s="4"/>
      <c r="O132" s="4"/>
    </row>
    <row r="133" spans="1:15" x14ac:dyDescent="0.3">
      <c r="A133" s="4"/>
      <c r="B133" s="4"/>
      <c r="C133" s="4"/>
      <c r="D133" s="4"/>
      <c r="E133" s="4"/>
      <c r="F133" s="4"/>
      <c r="G133" s="4"/>
      <c r="H133" s="4"/>
      <c r="I133" s="4"/>
      <c r="J133" s="4"/>
      <c r="K133" s="4"/>
      <c r="L133" s="4"/>
      <c r="M133" s="4"/>
      <c r="N133" s="4"/>
      <c r="O133" s="4"/>
    </row>
    <row r="134" spans="1:15" x14ac:dyDescent="0.3">
      <c r="A134" s="4"/>
      <c r="B134" s="4"/>
      <c r="C134" s="4"/>
      <c r="D134" s="4"/>
      <c r="E134" s="4"/>
      <c r="F134" s="4"/>
      <c r="G134" s="4"/>
      <c r="H134" s="4"/>
      <c r="I134" s="4"/>
      <c r="J134" s="4"/>
      <c r="K134" s="4"/>
      <c r="L134" s="4"/>
      <c r="M134" s="4"/>
      <c r="N134" s="4"/>
      <c r="O134" s="4"/>
    </row>
    <row r="135" spans="1:15" x14ac:dyDescent="0.3">
      <c r="A135" s="4"/>
      <c r="B135" s="4"/>
      <c r="C135" s="4"/>
      <c r="D135" s="4"/>
      <c r="E135" s="4"/>
      <c r="F135" s="4"/>
      <c r="G135" s="4"/>
      <c r="H135" s="4"/>
      <c r="I135" s="4"/>
      <c r="J135" s="4"/>
      <c r="K135" s="4"/>
      <c r="L135" s="4"/>
      <c r="M135" s="4"/>
      <c r="N135" s="4"/>
      <c r="O135" s="4"/>
    </row>
    <row r="136" spans="1:15" x14ac:dyDescent="0.3">
      <c r="A136" s="4"/>
      <c r="B136" s="4"/>
      <c r="C136" s="4"/>
      <c r="D136" s="4"/>
      <c r="E136" s="4"/>
      <c r="F136" s="4"/>
      <c r="G136" s="4"/>
      <c r="H136" s="4"/>
      <c r="I136" s="4"/>
      <c r="J136" s="4"/>
      <c r="K136" s="4"/>
      <c r="L136" s="4"/>
      <c r="M136" s="4"/>
      <c r="N136" s="4"/>
      <c r="O136" s="4"/>
    </row>
    <row r="137" spans="1:15" x14ac:dyDescent="0.3">
      <c r="A137" s="4"/>
      <c r="B137" s="4"/>
      <c r="C137" s="4"/>
      <c r="D137" s="4"/>
      <c r="E137" s="4"/>
      <c r="F137" s="4"/>
      <c r="G137" s="4"/>
      <c r="H137" s="4"/>
      <c r="I137" s="4"/>
      <c r="J137" s="4"/>
      <c r="K137" s="4"/>
      <c r="L137" s="4"/>
      <c r="M137" s="4"/>
      <c r="N137" s="4"/>
      <c r="O137" s="4"/>
    </row>
    <row r="138" spans="1:15" x14ac:dyDescent="0.3">
      <c r="A138" s="4"/>
      <c r="B138" s="4"/>
      <c r="C138" s="4"/>
      <c r="D138" s="4"/>
      <c r="E138" s="4"/>
      <c r="F138" s="4"/>
      <c r="G138" s="4"/>
      <c r="H138" s="4"/>
      <c r="I138" s="4"/>
      <c r="J138" s="4"/>
      <c r="K138" s="4"/>
      <c r="L138" s="4"/>
      <c r="M138" s="4"/>
      <c r="N138" s="4"/>
      <c r="O138" s="4"/>
    </row>
    <row r="139" spans="1:15" x14ac:dyDescent="0.3">
      <c r="A139" s="4"/>
      <c r="B139" s="4"/>
      <c r="C139" s="4"/>
      <c r="D139" s="4"/>
      <c r="E139" s="4"/>
      <c r="F139" s="4"/>
      <c r="G139" s="4"/>
      <c r="H139" s="4"/>
      <c r="I139" s="4"/>
      <c r="J139" s="4"/>
      <c r="K139" s="4"/>
      <c r="L139" s="4"/>
      <c r="M139" s="4"/>
      <c r="N139" s="4"/>
      <c r="O139" s="4"/>
    </row>
    <row r="140" spans="1:15" x14ac:dyDescent="0.3">
      <c r="A140" s="4"/>
      <c r="B140" s="4"/>
      <c r="C140" s="4"/>
      <c r="D140" s="4"/>
      <c r="E140" s="4"/>
      <c r="F140" s="4"/>
      <c r="G140" s="4"/>
      <c r="H140" s="4"/>
      <c r="I140" s="4"/>
      <c r="J140" s="4"/>
      <c r="K140" s="4"/>
      <c r="L140" s="4"/>
      <c r="M140" s="4"/>
      <c r="N140" s="4"/>
      <c r="O140" s="4"/>
    </row>
    <row r="141" spans="1:15" x14ac:dyDescent="0.3">
      <c r="A141" s="4"/>
      <c r="B141" s="4"/>
      <c r="C141" s="4"/>
      <c r="D141" s="4"/>
      <c r="E141" s="4"/>
      <c r="F141" s="4"/>
      <c r="G141" s="4"/>
      <c r="H141" s="4"/>
      <c r="I141" s="4"/>
      <c r="J141" s="4"/>
      <c r="K141" s="4"/>
      <c r="L141" s="4"/>
      <c r="M141" s="4"/>
      <c r="N141" s="4"/>
      <c r="O141" s="4"/>
    </row>
    <row r="142" spans="1:15" x14ac:dyDescent="0.3">
      <c r="A142" s="4"/>
      <c r="B142" s="4"/>
      <c r="C142" s="4"/>
      <c r="D142" s="4"/>
      <c r="E142" s="4"/>
      <c r="F142" s="4"/>
      <c r="G142" s="4"/>
      <c r="H142" s="4"/>
      <c r="I142" s="4"/>
      <c r="J142" s="4"/>
      <c r="K142" s="4"/>
      <c r="L142" s="4"/>
      <c r="M142" s="4"/>
      <c r="N142" s="4"/>
      <c r="O142" s="4"/>
    </row>
    <row r="143" spans="1:15" x14ac:dyDescent="0.3">
      <c r="A143" s="4"/>
      <c r="B143" s="4"/>
      <c r="C143" s="4"/>
      <c r="D143" s="4"/>
      <c r="E143" s="4"/>
      <c r="F143" s="4"/>
      <c r="G143" s="4"/>
      <c r="H143" s="4"/>
      <c r="I143" s="4"/>
      <c r="J143" s="4"/>
      <c r="K143" s="4"/>
      <c r="L143" s="4"/>
      <c r="M143" s="4"/>
      <c r="N143" s="4"/>
      <c r="O143" s="4"/>
    </row>
    <row r="144" spans="1:15" x14ac:dyDescent="0.3">
      <c r="A144" s="4"/>
      <c r="B144" s="4"/>
      <c r="C144" s="4"/>
      <c r="D144" s="4"/>
      <c r="E144" s="4"/>
      <c r="F144" s="4"/>
      <c r="G144" s="4"/>
      <c r="H144" s="4"/>
      <c r="I144" s="4"/>
      <c r="J144" s="4"/>
      <c r="K144" s="4"/>
      <c r="L144" s="4"/>
      <c r="M144" s="4"/>
      <c r="N144" s="4"/>
      <c r="O144" s="4"/>
    </row>
    <row r="145" spans="1:15" x14ac:dyDescent="0.3">
      <c r="A145" s="4"/>
      <c r="B145" s="4"/>
      <c r="C145" s="4"/>
      <c r="D145" s="4"/>
      <c r="E145" s="4"/>
      <c r="F145" s="4"/>
      <c r="G145" s="4"/>
      <c r="H145" s="4"/>
      <c r="I145" s="4"/>
      <c r="J145" s="4"/>
      <c r="K145" s="4"/>
      <c r="L145" s="4"/>
      <c r="M145" s="4"/>
      <c r="N145" s="4"/>
      <c r="O145" s="4"/>
    </row>
    <row r="146" spans="1:15" x14ac:dyDescent="0.3">
      <c r="A146" s="4"/>
      <c r="B146" s="4"/>
      <c r="C146" s="4"/>
      <c r="D146" s="4"/>
      <c r="E146" s="4"/>
      <c r="F146" s="4"/>
      <c r="G146" s="4"/>
      <c r="H146" s="4"/>
      <c r="I146" s="4"/>
      <c r="J146" s="4"/>
      <c r="K146" s="4"/>
      <c r="L146" s="4"/>
      <c r="M146" s="4"/>
      <c r="N146" s="4"/>
      <c r="O146" s="4"/>
    </row>
    <row r="147" spans="1:15" x14ac:dyDescent="0.3">
      <c r="A147" s="4"/>
      <c r="B147" s="4"/>
      <c r="C147" s="4"/>
      <c r="D147" s="4"/>
      <c r="E147" s="4"/>
      <c r="F147" s="4"/>
      <c r="G147" s="4"/>
      <c r="H147" s="4"/>
      <c r="I147" s="4"/>
      <c r="J147" s="4"/>
      <c r="K147" s="4"/>
      <c r="L147" s="4"/>
      <c r="M147" s="4"/>
      <c r="N147" s="4"/>
      <c r="O147" s="4"/>
    </row>
    <row r="148" spans="1:15" x14ac:dyDescent="0.3">
      <c r="A148" s="4"/>
      <c r="B148" s="4"/>
      <c r="C148" s="4"/>
      <c r="D148" s="4"/>
      <c r="E148" s="4"/>
      <c r="F148" s="4"/>
      <c r="G148" s="4"/>
      <c r="H148" s="4"/>
      <c r="I148" s="4"/>
      <c r="J148" s="4"/>
      <c r="K148" s="4"/>
      <c r="L148" s="4"/>
      <c r="M148" s="4"/>
      <c r="N148" s="4"/>
      <c r="O148" s="4"/>
    </row>
    <row r="149" spans="1:15" x14ac:dyDescent="0.3">
      <c r="A149" s="4"/>
      <c r="B149" s="4"/>
      <c r="C149" s="4"/>
      <c r="D149" s="4"/>
      <c r="E149" s="4"/>
      <c r="F149" s="4"/>
      <c r="G149" s="4"/>
      <c r="H149" s="4"/>
      <c r="I149" s="4"/>
      <c r="J149" s="4"/>
      <c r="K149" s="4"/>
      <c r="L149" s="4"/>
      <c r="M149" s="4"/>
      <c r="N149" s="4"/>
      <c r="O149" s="4"/>
    </row>
    <row r="150" spans="1:15" x14ac:dyDescent="0.3">
      <c r="A150" s="4"/>
      <c r="B150" s="4"/>
      <c r="C150" s="4"/>
      <c r="D150" s="4"/>
      <c r="E150" s="4"/>
      <c r="F150" s="4"/>
      <c r="G150" s="4"/>
      <c r="H150" s="4"/>
      <c r="I150" s="4"/>
      <c r="J150" s="4"/>
      <c r="K150" s="4"/>
      <c r="L150" s="4"/>
      <c r="M150" s="4"/>
      <c r="N150" s="4"/>
      <c r="O150" s="4"/>
    </row>
    <row r="151" spans="1:15" x14ac:dyDescent="0.3">
      <c r="A151" s="4"/>
      <c r="B151" s="4"/>
      <c r="C151" s="4"/>
      <c r="D151" s="4"/>
      <c r="E151" s="4"/>
      <c r="F151" s="4"/>
      <c r="G151" s="4"/>
      <c r="H151" s="4"/>
      <c r="I151" s="4"/>
      <c r="J151" s="4"/>
      <c r="K151" s="4"/>
      <c r="L151" s="4"/>
      <c r="M151" s="4"/>
      <c r="N151" s="4"/>
      <c r="O151" s="4"/>
    </row>
    <row r="152" spans="1:15" x14ac:dyDescent="0.3">
      <c r="A152" s="4"/>
      <c r="B152" s="4"/>
      <c r="C152" s="4"/>
      <c r="D152" s="4"/>
      <c r="E152" s="4"/>
      <c r="F152" s="4"/>
      <c r="G152" s="4"/>
      <c r="H152" s="4"/>
      <c r="I152" s="4"/>
      <c r="J152" s="4"/>
      <c r="K152" s="4"/>
      <c r="L152" s="4"/>
      <c r="M152" s="4"/>
      <c r="N152" s="4"/>
      <c r="O152" s="4"/>
    </row>
    <row r="153" spans="1:15" x14ac:dyDescent="0.3">
      <c r="A153" s="4"/>
      <c r="B153" s="4"/>
      <c r="C153" s="4"/>
      <c r="D153" s="4"/>
      <c r="E153" s="4"/>
      <c r="F153" s="4"/>
      <c r="G153" s="4"/>
      <c r="H153" s="4"/>
      <c r="I153" s="4"/>
      <c r="J153" s="4"/>
      <c r="K153" s="4"/>
      <c r="L153" s="4"/>
      <c r="M153" s="4"/>
      <c r="N153" s="4"/>
      <c r="O153" s="4"/>
    </row>
    <row r="154" spans="1:15" x14ac:dyDescent="0.3">
      <c r="A154" s="4"/>
      <c r="B154" s="4"/>
      <c r="C154" s="4"/>
      <c r="D154" s="4"/>
      <c r="E154" s="4"/>
      <c r="F154" s="4"/>
      <c r="G154" s="4"/>
      <c r="H154" s="4"/>
      <c r="I154" s="4"/>
      <c r="J154" s="4"/>
      <c r="K154" s="4"/>
      <c r="L154" s="4"/>
      <c r="M154" s="4"/>
      <c r="N154" s="4"/>
      <c r="O154" s="4"/>
    </row>
    <row r="155" spans="1:15" x14ac:dyDescent="0.3">
      <c r="A155" s="4"/>
      <c r="B155" s="4"/>
      <c r="C155" s="4"/>
      <c r="D155" s="4"/>
      <c r="E155" s="4"/>
      <c r="F155" s="4"/>
      <c r="G155" s="4"/>
      <c r="H155" s="4"/>
      <c r="I155" s="4"/>
      <c r="J155" s="4"/>
      <c r="K155" s="4"/>
      <c r="L155" s="4"/>
      <c r="M155" s="4"/>
      <c r="N155" s="4"/>
      <c r="O155" s="4"/>
    </row>
    <row r="156" spans="1:15" x14ac:dyDescent="0.3">
      <c r="A156" s="4"/>
      <c r="B156" s="4"/>
      <c r="C156" s="4"/>
      <c r="D156" s="4"/>
      <c r="E156" s="4"/>
      <c r="F156" s="4"/>
      <c r="G156" s="4"/>
      <c r="H156" s="4"/>
      <c r="I156" s="4"/>
      <c r="J156" s="4"/>
      <c r="K156" s="4"/>
      <c r="L156" s="4"/>
      <c r="M156" s="4"/>
      <c r="N156" s="4"/>
      <c r="O156" s="4"/>
    </row>
    <row r="157" spans="1:15" x14ac:dyDescent="0.3">
      <c r="A157" s="4"/>
      <c r="B157" s="4"/>
      <c r="C157" s="4"/>
      <c r="D157" s="4"/>
      <c r="E157" s="4"/>
      <c r="F157" s="4"/>
      <c r="G157" s="4"/>
      <c r="H157" s="4"/>
      <c r="I157" s="4"/>
      <c r="J157" s="4"/>
      <c r="K157" s="4"/>
      <c r="L157" s="4"/>
      <c r="M157" s="4"/>
      <c r="N157" s="4"/>
      <c r="O157" s="4"/>
    </row>
    <row r="158" spans="1:15" x14ac:dyDescent="0.3">
      <c r="A158" s="4"/>
      <c r="B158" s="4"/>
      <c r="C158" s="4"/>
      <c r="D158" s="4"/>
      <c r="E158" s="4"/>
      <c r="F158" s="4"/>
      <c r="G158" s="4"/>
      <c r="H158" s="4"/>
      <c r="I158" s="4"/>
      <c r="J158" s="4"/>
      <c r="K158" s="4"/>
      <c r="L158" s="4"/>
      <c r="M158" s="4"/>
      <c r="N158" s="4"/>
      <c r="O158" s="4"/>
    </row>
    <row r="159" spans="1:15" x14ac:dyDescent="0.3">
      <c r="A159" s="4"/>
      <c r="B159" s="4"/>
      <c r="C159" s="4"/>
      <c r="D159" s="4"/>
      <c r="E159" s="4"/>
      <c r="F159" s="4"/>
      <c r="G159" s="4"/>
      <c r="H159" s="4"/>
      <c r="I159" s="4"/>
      <c r="J159" s="4"/>
      <c r="K159" s="4"/>
      <c r="L159" s="4"/>
      <c r="M159" s="4"/>
      <c r="N159" s="4"/>
      <c r="O159" s="4"/>
    </row>
    <row r="160" spans="1:15" x14ac:dyDescent="0.3">
      <c r="A160" s="4"/>
      <c r="B160" s="4"/>
      <c r="C160" s="4"/>
      <c r="D160" s="4"/>
      <c r="E160" s="4"/>
      <c r="F160" s="4"/>
      <c r="G160" s="4"/>
      <c r="H160" s="4"/>
      <c r="I160" s="4"/>
      <c r="J160" s="4"/>
      <c r="K160" s="4"/>
      <c r="L160" s="4"/>
      <c r="M160" s="4"/>
      <c r="N160" s="4"/>
      <c r="O160" s="4"/>
    </row>
    <row r="161" spans="1:15" x14ac:dyDescent="0.3">
      <c r="A161" s="4"/>
      <c r="B161" s="4"/>
      <c r="C161" s="4"/>
      <c r="D161" s="4"/>
      <c r="E161" s="4"/>
      <c r="F161" s="4"/>
      <c r="G161" s="4"/>
      <c r="H161" s="4"/>
      <c r="I161" s="4"/>
      <c r="J161" s="4"/>
      <c r="K161" s="4"/>
      <c r="L161" s="4"/>
      <c r="M161" s="4"/>
      <c r="N161" s="4"/>
      <c r="O161" s="4"/>
    </row>
    <row r="162" spans="1:15" x14ac:dyDescent="0.3">
      <c r="A162" s="4"/>
      <c r="B162" s="4"/>
      <c r="C162" s="4"/>
      <c r="D162" s="4"/>
      <c r="E162" s="4"/>
      <c r="F162" s="4"/>
      <c r="G162" s="4"/>
      <c r="H162" s="4"/>
      <c r="I162" s="4"/>
      <c r="J162" s="4"/>
      <c r="K162" s="4"/>
      <c r="L162" s="4"/>
      <c r="M162" s="4"/>
      <c r="N162" s="4"/>
      <c r="O162" s="4"/>
    </row>
    <row r="163" spans="1:15" x14ac:dyDescent="0.3">
      <c r="A163" s="4"/>
      <c r="B163" s="4"/>
      <c r="C163" s="4"/>
      <c r="D163" s="4"/>
      <c r="E163" s="4"/>
      <c r="F163" s="4"/>
      <c r="G163" s="4"/>
      <c r="H163" s="4"/>
      <c r="I163" s="4"/>
      <c r="J163" s="4"/>
      <c r="K163" s="4"/>
      <c r="L163" s="4"/>
      <c r="M163" s="4"/>
      <c r="N163" s="4"/>
      <c r="O163" s="4"/>
    </row>
    <row r="164" spans="1:15" x14ac:dyDescent="0.3">
      <c r="A164" s="4"/>
      <c r="B164" s="4"/>
      <c r="C164" s="4"/>
      <c r="D164" s="4"/>
      <c r="E164" s="4"/>
      <c r="F164" s="4"/>
      <c r="G164" s="4"/>
      <c r="H164" s="4"/>
      <c r="I164" s="4"/>
      <c r="J164" s="4"/>
      <c r="K164" s="4"/>
      <c r="L164" s="4"/>
      <c r="M164" s="4"/>
      <c r="N164" s="4"/>
      <c r="O164" s="4"/>
    </row>
    <row r="165" spans="1:15" x14ac:dyDescent="0.3">
      <c r="A165" s="4"/>
      <c r="B165" s="4"/>
      <c r="C165" s="4"/>
      <c r="D165" s="4"/>
      <c r="E165" s="4"/>
      <c r="F165" s="4"/>
      <c r="G165" s="4"/>
      <c r="H165" s="4"/>
      <c r="I165" s="4"/>
      <c r="J165" s="4"/>
      <c r="K165" s="4"/>
      <c r="L165" s="4"/>
      <c r="M165" s="4"/>
      <c r="N165" s="4"/>
      <c r="O165" s="4"/>
    </row>
    <row r="166" spans="1:15" x14ac:dyDescent="0.3">
      <c r="A166" s="4"/>
      <c r="B166" s="4"/>
      <c r="C166" s="4"/>
      <c r="D166" s="4"/>
      <c r="E166" s="4"/>
      <c r="F166" s="4"/>
      <c r="G166" s="4"/>
      <c r="H166" s="4"/>
      <c r="I166" s="4"/>
      <c r="J166" s="4"/>
      <c r="K166" s="4"/>
      <c r="L166" s="4"/>
      <c r="M166" s="4"/>
      <c r="N166" s="4"/>
      <c r="O166" s="4"/>
    </row>
    <row r="167" spans="1:15" x14ac:dyDescent="0.3">
      <c r="A167" s="4"/>
      <c r="B167" s="4"/>
      <c r="C167" s="4"/>
      <c r="D167" s="4"/>
      <c r="E167" s="4"/>
      <c r="F167" s="4"/>
      <c r="G167" s="4"/>
      <c r="H167" s="4"/>
      <c r="I167" s="4"/>
      <c r="J167" s="4"/>
      <c r="K167" s="4"/>
      <c r="L167" s="4"/>
      <c r="M167" s="4"/>
      <c r="N167" s="4"/>
      <c r="O167" s="4"/>
    </row>
    <row r="168" spans="1:15" x14ac:dyDescent="0.3">
      <c r="A168" s="4"/>
      <c r="B168" s="4"/>
      <c r="C168" s="4"/>
      <c r="D168" s="4"/>
      <c r="E168" s="4"/>
      <c r="F168" s="4"/>
      <c r="G168" s="4"/>
      <c r="H168" s="4"/>
      <c r="I168" s="4"/>
      <c r="J168" s="4"/>
      <c r="K168" s="4"/>
      <c r="L168" s="4"/>
      <c r="M168" s="4"/>
      <c r="N168" s="4"/>
      <c r="O168" s="4"/>
    </row>
    <row r="169" spans="1:15" x14ac:dyDescent="0.3">
      <c r="A169" s="4"/>
      <c r="B169" s="4"/>
      <c r="C169" s="4"/>
      <c r="D169" s="4"/>
      <c r="E169" s="4"/>
      <c r="F169" s="4"/>
      <c r="G169" s="4"/>
      <c r="H169" s="4"/>
      <c r="I169" s="4"/>
      <c r="J169" s="4"/>
      <c r="K169" s="4"/>
      <c r="L169" s="4"/>
      <c r="M169" s="4"/>
      <c r="N169" s="4"/>
      <c r="O169" s="4"/>
    </row>
    <row r="170" spans="1:15" x14ac:dyDescent="0.3">
      <c r="A170" s="4"/>
      <c r="B170" s="4"/>
      <c r="C170" s="4"/>
      <c r="D170" s="4"/>
      <c r="E170" s="4"/>
      <c r="F170" s="4"/>
      <c r="G170" s="4"/>
      <c r="H170" s="4"/>
      <c r="I170" s="4"/>
      <c r="J170" s="4"/>
      <c r="K170" s="4"/>
      <c r="L170" s="4"/>
      <c r="M170" s="4"/>
      <c r="N170" s="4"/>
      <c r="O170" s="4"/>
    </row>
    <row r="171" spans="1:15" x14ac:dyDescent="0.3">
      <c r="A171" s="4"/>
      <c r="B171" s="4"/>
      <c r="C171" s="4"/>
      <c r="D171" s="4"/>
      <c r="E171" s="4"/>
      <c r="F171" s="4"/>
      <c r="G171" s="4"/>
      <c r="H171" s="4"/>
      <c r="I171" s="4"/>
      <c r="J171" s="4"/>
      <c r="K171" s="4"/>
      <c r="L171" s="4"/>
      <c r="M171" s="4"/>
      <c r="N171" s="4"/>
      <c r="O171" s="4"/>
    </row>
    <row r="172" spans="1:15" x14ac:dyDescent="0.3">
      <c r="A172" s="4"/>
      <c r="B172" s="4"/>
      <c r="C172" s="4"/>
      <c r="D172" s="4"/>
      <c r="E172" s="4"/>
      <c r="F172" s="4"/>
      <c r="G172" s="4"/>
      <c r="H172" s="4"/>
      <c r="I172" s="4"/>
      <c r="J172" s="4"/>
      <c r="K172" s="4"/>
      <c r="L172" s="4"/>
      <c r="M172" s="4"/>
      <c r="N172" s="4"/>
      <c r="O172" s="4"/>
    </row>
    <row r="173" spans="1:15" x14ac:dyDescent="0.3">
      <c r="A173" s="4"/>
      <c r="B173" s="4"/>
      <c r="C173" s="4"/>
      <c r="D173" s="4"/>
      <c r="E173" s="4"/>
      <c r="F173" s="4"/>
      <c r="G173" s="4"/>
      <c r="H173" s="4"/>
      <c r="I173" s="4"/>
      <c r="J173" s="4"/>
      <c r="K173" s="4"/>
      <c r="L173" s="4"/>
      <c r="M173" s="4"/>
      <c r="N173" s="4"/>
      <c r="O173" s="4"/>
    </row>
    <row r="174" spans="1:15" x14ac:dyDescent="0.3">
      <c r="A174" s="4"/>
      <c r="B174" s="4"/>
      <c r="C174" s="4"/>
      <c r="D174" s="4"/>
      <c r="E174" s="4"/>
      <c r="F174" s="4"/>
      <c r="G174" s="4"/>
      <c r="H174" s="4"/>
      <c r="I174" s="4"/>
      <c r="J174" s="4"/>
      <c r="K174" s="4"/>
      <c r="L174" s="4"/>
      <c r="M174" s="4"/>
      <c r="N174" s="4"/>
      <c r="O174" s="4"/>
    </row>
    <row r="175" spans="1:15" x14ac:dyDescent="0.3">
      <c r="A175" s="4"/>
      <c r="B175" s="4"/>
      <c r="C175" s="4"/>
      <c r="D175" s="4"/>
      <c r="E175" s="4"/>
      <c r="F175" s="4"/>
      <c r="G175" s="4"/>
      <c r="H175" s="4"/>
      <c r="I175" s="4"/>
      <c r="J175" s="4"/>
      <c r="K175" s="4"/>
      <c r="L175" s="4"/>
      <c r="M175" s="4"/>
      <c r="N175" s="4"/>
      <c r="O175" s="4"/>
    </row>
    <row r="176" spans="1:15" x14ac:dyDescent="0.3">
      <c r="A176" s="4"/>
      <c r="B176" s="4"/>
      <c r="C176" s="4"/>
      <c r="D176" s="4"/>
      <c r="E176" s="4"/>
      <c r="F176" s="4"/>
      <c r="G176" s="4"/>
      <c r="H176" s="4"/>
      <c r="I176" s="4"/>
      <c r="J176" s="4"/>
      <c r="K176" s="4"/>
      <c r="L176" s="4"/>
      <c r="M176" s="4"/>
      <c r="N176" s="4"/>
      <c r="O176" s="4"/>
    </row>
    <row r="177" spans="1:15" x14ac:dyDescent="0.3">
      <c r="A177" s="4"/>
      <c r="B177" s="4"/>
      <c r="C177" s="4"/>
      <c r="D177" s="4"/>
      <c r="E177" s="4"/>
      <c r="F177" s="4"/>
      <c r="G177" s="4"/>
      <c r="H177" s="4"/>
      <c r="I177" s="4"/>
      <c r="J177" s="4"/>
      <c r="K177" s="4"/>
      <c r="L177" s="4"/>
      <c r="M177" s="4"/>
      <c r="N177" s="4"/>
      <c r="O177" s="4"/>
    </row>
    <row r="178" spans="1:15" x14ac:dyDescent="0.3">
      <c r="A178" s="4"/>
      <c r="B178" s="4"/>
      <c r="C178" s="4"/>
      <c r="D178" s="4"/>
      <c r="E178" s="4"/>
      <c r="F178" s="4"/>
      <c r="G178" s="4"/>
      <c r="H178" s="4"/>
      <c r="I178" s="4"/>
      <c r="J178" s="4"/>
      <c r="K178" s="4"/>
      <c r="L178" s="4"/>
      <c r="M178" s="4"/>
      <c r="N178" s="4"/>
      <c r="O178" s="4"/>
    </row>
    <row r="179" spans="1:15" x14ac:dyDescent="0.3">
      <c r="A179" s="4"/>
      <c r="B179" s="4"/>
      <c r="C179" s="4"/>
      <c r="D179" s="4"/>
      <c r="E179" s="4"/>
      <c r="F179" s="4"/>
      <c r="G179" s="4"/>
      <c r="H179" s="4"/>
      <c r="I179" s="4"/>
      <c r="J179" s="4"/>
      <c r="K179" s="4"/>
      <c r="L179" s="4"/>
      <c r="M179" s="4"/>
      <c r="N179" s="4"/>
      <c r="O179" s="4"/>
    </row>
    <row r="180" spans="1:15" x14ac:dyDescent="0.3">
      <c r="A180" s="4"/>
      <c r="B180" s="4"/>
      <c r="C180" s="4"/>
      <c r="D180" s="4"/>
      <c r="E180" s="4"/>
      <c r="F180" s="4"/>
      <c r="G180" s="4"/>
      <c r="H180" s="4"/>
      <c r="I180" s="4"/>
      <c r="J180" s="4"/>
      <c r="K180" s="4"/>
      <c r="L180" s="4"/>
      <c r="M180" s="4"/>
      <c r="N180" s="4"/>
      <c r="O180" s="4"/>
    </row>
    <row r="181" spans="1:15" x14ac:dyDescent="0.3">
      <c r="A181" s="4"/>
      <c r="B181" s="4"/>
      <c r="C181" s="4"/>
      <c r="D181" s="4"/>
      <c r="E181" s="4"/>
      <c r="F181" s="4"/>
      <c r="G181" s="4"/>
      <c r="H181" s="4"/>
      <c r="I181" s="4"/>
      <c r="J181" s="4"/>
      <c r="K181" s="4"/>
      <c r="L181" s="4"/>
      <c r="M181" s="4"/>
      <c r="N181" s="4"/>
      <c r="O181" s="4"/>
    </row>
    <row r="182" spans="1:15" x14ac:dyDescent="0.3">
      <c r="A182" s="4"/>
      <c r="B182" s="4"/>
      <c r="C182" s="4"/>
      <c r="D182" s="4"/>
      <c r="E182" s="4"/>
      <c r="F182" s="4"/>
      <c r="G182" s="4"/>
      <c r="H182" s="4"/>
      <c r="I182" s="4"/>
      <c r="J182" s="4"/>
      <c r="K182" s="4"/>
      <c r="L182" s="4"/>
      <c r="M182" s="4"/>
      <c r="N182" s="4"/>
      <c r="O182" s="4"/>
    </row>
    <row r="183" spans="1:15" x14ac:dyDescent="0.3">
      <c r="A183" s="4"/>
      <c r="B183" s="4"/>
      <c r="C183" s="4"/>
      <c r="D183" s="4"/>
      <c r="E183" s="4"/>
      <c r="F183" s="4"/>
      <c r="G183" s="4"/>
      <c r="H183" s="4"/>
      <c r="I183" s="4"/>
      <c r="J183" s="4"/>
      <c r="K183" s="4"/>
      <c r="L183" s="4"/>
      <c r="M183" s="4"/>
      <c r="N183" s="4"/>
      <c r="O183" s="4"/>
    </row>
    <row r="184" spans="1:15" x14ac:dyDescent="0.3">
      <c r="A184" s="4"/>
      <c r="B184" s="4"/>
      <c r="C184" s="4"/>
      <c r="D184" s="4"/>
      <c r="E184" s="4"/>
      <c r="F184" s="4"/>
      <c r="G184" s="4"/>
      <c r="H184" s="4"/>
      <c r="I184" s="4"/>
      <c r="J184" s="4"/>
      <c r="K184" s="4"/>
      <c r="L184" s="4"/>
      <c r="M184" s="4"/>
      <c r="N184" s="4"/>
      <c r="O184" s="4"/>
    </row>
    <row r="185" spans="1:15" x14ac:dyDescent="0.3">
      <c r="A185" s="4"/>
      <c r="B185" s="4"/>
      <c r="C185" s="4"/>
      <c r="D185" s="4"/>
      <c r="E185" s="4"/>
      <c r="F185" s="4"/>
      <c r="G185" s="4"/>
      <c r="H185" s="4"/>
      <c r="I185" s="4"/>
      <c r="J185" s="4"/>
      <c r="K185" s="4"/>
      <c r="L185" s="4"/>
      <c r="M185" s="4"/>
      <c r="N185" s="4"/>
      <c r="O185" s="4"/>
    </row>
    <row r="186" spans="1:15" x14ac:dyDescent="0.3">
      <c r="A186" s="4"/>
      <c r="B186" s="4"/>
      <c r="C186" s="4"/>
      <c r="D186" s="4"/>
      <c r="E186" s="4"/>
      <c r="F186" s="4"/>
      <c r="G186" s="4"/>
      <c r="H186" s="4"/>
      <c r="I186" s="4"/>
      <c r="J186" s="4"/>
      <c r="K186" s="4"/>
      <c r="L186" s="4"/>
      <c r="M186" s="4"/>
      <c r="N186" s="4"/>
      <c r="O186" s="4"/>
    </row>
    <row r="187" spans="1:15" x14ac:dyDescent="0.3">
      <c r="A187" s="4"/>
      <c r="B187" s="4"/>
      <c r="C187" s="4"/>
      <c r="D187" s="4"/>
      <c r="E187" s="4"/>
      <c r="F187" s="4"/>
      <c r="G187" s="4"/>
      <c r="H187" s="4"/>
      <c r="I187" s="4"/>
      <c r="J187" s="4"/>
      <c r="K187" s="4"/>
      <c r="L187" s="4"/>
      <c r="M187" s="4"/>
      <c r="N187" s="4"/>
      <c r="O187" s="4"/>
    </row>
    <row r="188" spans="1:15" x14ac:dyDescent="0.3">
      <c r="A188" s="4"/>
      <c r="B188" s="4"/>
      <c r="C188" s="4"/>
      <c r="D188" s="4"/>
      <c r="E188" s="4"/>
      <c r="F188" s="4"/>
      <c r="G188" s="4"/>
      <c r="H188" s="4"/>
      <c r="I188" s="4"/>
      <c r="J188" s="4"/>
      <c r="K188" s="4"/>
      <c r="L188" s="4"/>
      <c r="M188" s="4"/>
      <c r="N188" s="4"/>
      <c r="O188" s="4"/>
    </row>
    <row r="189" spans="1:15" x14ac:dyDescent="0.3">
      <c r="A189" s="4"/>
      <c r="B189" s="4"/>
      <c r="C189" s="4"/>
      <c r="D189" s="4"/>
      <c r="E189" s="4"/>
      <c r="F189" s="4"/>
      <c r="G189" s="4"/>
      <c r="H189" s="4"/>
      <c r="I189" s="4"/>
      <c r="J189" s="4"/>
      <c r="K189" s="4"/>
      <c r="L189" s="4"/>
      <c r="M189" s="4"/>
      <c r="N189" s="4"/>
      <c r="O189" s="4"/>
    </row>
    <row r="190" spans="1:15" x14ac:dyDescent="0.3">
      <c r="O190" s="4"/>
    </row>
    <row r="191" spans="1:15" x14ac:dyDescent="0.3">
      <c r="O191" s="4"/>
    </row>
    <row r="192" spans="1:15" x14ac:dyDescent="0.3">
      <c r="O192" s="4"/>
    </row>
    <row r="193" spans="15:15" x14ac:dyDescent="0.3">
      <c r="O193" s="4"/>
    </row>
    <row r="194" spans="15:15" x14ac:dyDescent="0.3">
      <c r="O194" s="4"/>
    </row>
    <row r="195" spans="15:15" x14ac:dyDescent="0.3">
      <c r="O195" s="4"/>
    </row>
    <row r="196" spans="15:15" x14ac:dyDescent="0.3">
      <c r="O196" s="4"/>
    </row>
    <row r="197" spans="15:15" x14ac:dyDescent="0.3">
      <c r="O197" s="4"/>
    </row>
    <row r="198" spans="15:15" x14ac:dyDescent="0.3">
      <c r="O198" s="4"/>
    </row>
    <row r="199" spans="15:15" x14ac:dyDescent="0.3">
      <c r="O199" s="4"/>
    </row>
    <row r="200" spans="15:15" x14ac:dyDescent="0.3">
      <c r="O200" s="4"/>
    </row>
    <row r="201" spans="15:15" x14ac:dyDescent="0.3">
      <c r="O201" s="4"/>
    </row>
    <row r="202" spans="15:15" x14ac:dyDescent="0.3">
      <c r="O202" s="4"/>
    </row>
    <row r="203" spans="15:15" x14ac:dyDescent="0.3">
      <c r="O203" s="4"/>
    </row>
    <row r="204" spans="15:15" x14ac:dyDescent="0.3">
      <c r="O204" s="4"/>
    </row>
    <row r="205" spans="15:15" x14ac:dyDescent="0.3">
      <c r="O205" s="4"/>
    </row>
    <row r="206" spans="15:15" x14ac:dyDescent="0.3">
      <c r="O206" s="4"/>
    </row>
    <row r="207" spans="15:15" x14ac:dyDescent="0.3">
      <c r="O207" s="4"/>
    </row>
    <row r="208" spans="15:15" x14ac:dyDescent="0.3">
      <c r="O208" s="4"/>
    </row>
    <row r="209" spans="15:15" x14ac:dyDescent="0.3">
      <c r="O209" s="4"/>
    </row>
    <row r="210" spans="15:15" x14ac:dyDescent="0.3">
      <c r="O210" s="4"/>
    </row>
    <row r="211" spans="15:15" x14ac:dyDescent="0.3">
      <c r="O211" s="4"/>
    </row>
    <row r="212" spans="15:15" x14ac:dyDescent="0.3">
      <c r="O212" s="4"/>
    </row>
    <row r="213" spans="15:15" x14ac:dyDescent="0.3">
      <c r="O213" s="4"/>
    </row>
    <row r="214" spans="15:15" x14ac:dyDescent="0.3">
      <c r="O214" s="4"/>
    </row>
    <row r="215" spans="15:15" x14ac:dyDescent="0.3">
      <c r="O215" s="4"/>
    </row>
    <row r="216" spans="15:15" x14ac:dyDescent="0.3">
      <c r="O216" s="4"/>
    </row>
    <row r="217" spans="15:15" x14ac:dyDescent="0.3">
      <c r="O217" s="4"/>
    </row>
    <row r="218" spans="15:15" x14ac:dyDescent="0.3">
      <c r="O218" s="4"/>
    </row>
    <row r="219" spans="15:15" x14ac:dyDescent="0.3">
      <c r="O219" s="4"/>
    </row>
    <row r="220" spans="15:15" x14ac:dyDescent="0.3">
      <c r="O220" s="4"/>
    </row>
    <row r="221" spans="15:15" x14ac:dyDescent="0.3">
      <c r="O221" s="4"/>
    </row>
    <row r="222" spans="15:15" x14ac:dyDescent="0.3">
      <c r="O222" s="4"/>
    </row>
    <row r="223" spans="15:15" x14ac:dyDescent="0.3">
      <c r="O223" s="4"/>
    </row>
    <row r="224" spans="15:15" x14ac:dyDescent="0.3">
      <c r="O224" s="4"/>
    </row>
    <row r="225" spans="15:15" x14ac:dyDescent="0.3">
      <c r="O225" s="4"/>
    </row>
    <row r="226" spans="15:15" x14ac:dyDescent="0.3">
      <c r="O226" s="4"/>
    </row>
    <row r="227" spans="15:15" x14ac:dyDescent="0.3">
      <c r="O227" s="4"/>
    </row>
    <row r="228" spans="15:15" x14ac:dyDescent="0.3">
      <c r="O228" s="4"/>
    </row>
    <row r="229" spans="15:15" x14ac:dyDescent="0.3">
      <c r="O229" s="4"/>
    </row>
    <row r="230" spans="15:15" x14ac:dyDescent="0.3">
      <c r="O230" s="4"/>
    </row>
    <row r="231" spans="15:15" x14ac:dyDescent="0.3">
      <c r="O231" s="4"/>
    </row>
    <row r="232" spans="15:15" x14ac:dyDescent="0.3">
      <c r="O232" s="4"/>
    </row>
    <row r="233" spans="15:15" x14ac:dyDescent="0.3">
      <c r="O233" s="4"/>
    </row>
    <row r="234" spans="15:15" x14ac:dyDescent="0.3">
      <c r="O234" s="4"/>
    </row>
    <row r="235" spans="15:15" x14ac:dyDescent="0.3">
      <c r="O235" s="4"/>
    </row>
    <row r="236" spans="15:15" x14ac:dyDescent="0.3">
      <c r="O236" s="4"/>
    </row>
    <row r="237" spans="15:15" x14ac:dyDescent="0.3">
      <c r="O237" s="4"/>
    </row>
    <row r="238" spans="15:15" x14ac:dyDescent="0.3">
      <c r="O238" s="4"/>
    </row>
    <row r="239" spans="15:15" x14ac:dyDescent="0.3">
      <c r="O239" s="4"/>
    </row>
    <row r="240" spans="15:15" x14ac:dyDescent="0.3">
      <c r="O240" s="4"/>
    </row>
    <row r="241" spans="15:15" x14ac:dyDescent="0.3">
      <c r="O241" s="4"/>
    </row>
    <row r="242" spans="15:15" x14ac:dyDescent="0.3">
      <c r="O242" s="4"/>
    </row>
    <row r="243" spans="15:15" x14ac:dyDescent="0.3">
      <c r="O243" s="4"/>
    </row>
    <row r="244" spans="15:15" x14ac:dyDescent="0.3">
      <c r="O244" s="4"/>
    </row>
    <row r="245" spans="15:15" x14ac:dyDescent="0.3">
      <c r="O245" s="4"/>
    </row>
    <row r="246" spans="15:15" x14ac:dyDescent="0.3">
      <c r="O246" s="4"/>
    </row>
    <row r="247" spans="15:15" x14ac:dyDescent="0.3">
      <c r="O247" s="4"/>
    </row>
    <row r="248" spans="15:15" x14ac:dyDescent="0.3">
      <c r="O248" s="4"/>
    </row>
    <row r="249" spans="15:15" x14ac:dyDescent="0.3">
      <c r="O249" s="4"/>
    </row>
    <row r="250" spans="15:15" x14ac:dyDescent="0.3">
      <c r="O250" s="4"/>
    </row>
    <row r="251" spans="15:15" x14ac:dyDescent="0.3">
      <c r="O251" s="4"/>
    </row>
    <row r="252" spans="15:15" x14ac:dyDescent="0.3">
      <c r="O252" s="4"/>
    </row>
    <row r="253" spans="15:15" x14ac:dyDescent="0.3">
      <c r="O253" s="4"/>
    </row>
    <row r="254" spans="15:15" x14ac:dyDescent="0.3">
      <c r="O254" s="4"/>
    </row>
    <row r="255" spans="15:15" x14ac:dyDescent="0.3">
      <c r="O255" s="4"/>
    </row>
    <row r="256" spans="15:15" x14ac:dyDescent="0.3">
      <c r="O256" s="4"/>
    </row>
    <row r="257" spans="15:15" x14ac:dyDescent="0.3">
      <c r="O257" s="4"/>
    </row>
    <row r="258" spans="15:15" x14ac:dyDescent="0.3">
      <c r="O258" s="4"/>
    </row>
    <row r="259" spans="15:15" x14ac:dyDescent="0.3">
      <c r="O259" s="4"/>
    </row>
    <row r="260" spans="15:15" x14ac:dyDescent="0.3">
      <c r="O260" s="4"/>
    </row>
    <row r="261" spans="15:15" x14ac:dyDescent="0.3">
      <c r="O261" s="4"/>
    </row>
    <row r="262" spans="15:15" x14ac:dyDescent="0.3">
      <c r="O262" s="4"/>
    </row>
    <row r="263" spans="15:15" x14ac:dyDescent="0.3">
      <c r="O263" s="4"/>
    </row>
    <row r="264" spans="15:15" x14ac:dyDescent="0.3">
      <c r="O264" s="4"/>
    </row>
    <row r="265" spans="15:15" x14ac:dyDescent="0.3">
      <c r="O265" s="4"/>
    </row>
    <row r="266" spans="15:15" x14ac:dyDescent="0.3">
      <c r="O266" s="4"/>
    </row>
    <row r="267" spans="15:15" x14ac:dyDescent="0.3">
      <c r="O267" s="4"/>
    </row>
    <row r="268" spans="15:15" x14ac:dyDescent="0.3">
      <c r="O268" s="4"/>
    </row>
    <row r="269" spans="15:15" x14ac:dyDescent="0.3">
      <c r="O269" s="4"/>
    </row>
    <row r="270" spans="15:15" x14ac:dyDescent="0.3">
      <c r="O270" s="4"/>
    </row>
    <row r="271" spans="15:15" x14ac:dyDescent="0.3">
      <c r="O271" s="4"/>
    </row>
    <row r="272" spans="15:15" x14ac:dyDescent="0.3">
      <c r="O272" s="4"/>
    </row>
    <row r="273" spans="15:15" x14ac:dyDescent="0.3">
      <c r="O273" s="4"/>
    </row>
    <row r="274" spans="15:15" x14ac:dyDescent="0.3">
      <c r="O274" s="4"/>
    </row>
    <row r="275" spans="15:15" x14ac:dyDescent="0.3">
      <c r="O275" s="4"/>
    </row>
    <row r="276" spans="15:15" x14ac:dyDescent="0.3">
      <c r="O276" s="4"/>
    </row>
    <row r="277" spans="15:15" x14ac:dyDescent="0.3">
      <c r="O277" s="4"/>
    </row>
    <row r="278" spans="15:15" x14ac:dyDescent="0.3">
      <c r="O278" s="4"/>
    </row>
    <row r="279" spans="15:15" x14ac:dyDescent="0.3">
      <c r="O279" s="4"/>
    </row>
    <row r="280" spans="15:15" x14ac:dyDescent="0.3">
      <c r="O280" s="4"/>
    </row>
    <row r="281" spans="15:15" x14ac:dyDescent="0.3">
      <c r="O281" s="4"/>
    </row>
    <row r="282" spans="15:15" x14ac:dyDescent="0.3">
      <c r="O282" s="4"/>
    </row>
    <row r="283" spans="15:15" x14ac:dyDescent="0.3">
      <c r="O283" s="4"/>
    </row>
    <row r="284" spans="15:15" x14ac:dyDescent="0.3">
      <c r="O284" s="4"/>
    </row>
    <row r="285" spans="15:15" x14ac:dyDescent="0.3">
      <c r="O285" s="4"/>
    </row>
    <row r="286" spans="15:15" x14ac:dyDescent="0.3">
      <c r="O286" s="4"/>
    </row>
    <row r="287" spans="15:15" x14ac:dyDescent="0.3">
      <c r="O287" s="4"/>
    </row>
    <row r="288" spans="15:15" x14ac:dyDescent="0.3">
      <c r="O288" s="4"/>
    </row>
    <row r="289" spans="15:15" x14ac:dyDescent="0.3">
      <c r="O289" s="4"/>
    </row>
    <row r="290" spans="15:15" x14ac:dyDescent="0.3">
      <c r="O290" s="4"/>
    </row>
    <row r="291" spans="15:15" x14ac:dyDescent="0.3">
      <c r="O291" s="4"/>
    </row>
    <row r="292" spans="15:15" x14ac:dyDescent="0.3">
      <c r="O292" s="4"/>
    </row>
    <row r="293" spans="15:15" x14ac:dyDescent="0.3">
      <c r="O293" s="4"/>
    </row>
    <row r="294" spans="15:15" x14ac:dyDescent="0.3">
      <c r="O294" s="4"/>
    </row>
    <row r="295" spans="15:15" x14ac:dyDescent="0.3">
      <c r="O295" s="4"/>
    </row>
    <row r="296" spans="15:15" x14ac:dyDescent="0.3">
      <c r="O296" s="4"/>
    </row>
    <row r="297" spans="15:15" x14ac:dyDescent="0.3">
      <c r="O297" s="4"/>
    </row>
    <row r="298" spans="15:15" x14ac:dyDescent="0.3">
      <c r="O298" s="4"/>
    </row>
    <row r="299" spans="15:15" x14ac:dyDescent="0.3">
      <c r="O299" s="4"/>
    </row>
    <row r="300" spans="15:15" x14ac:dyDescent="0.3">
      <c r="O300" s="4"/>
    </row>
    <row r="301" spans="15:15" x14ac:dyDescent="0.3">
      <c r="O301" s="4"/>
    </row>
    <row r="302" spans="15:15" x14ac:dyDescent="0.3">
      <c r="O302" s="4"/>
    </row>
    <row r="303" spans="15:15" x14ac:dyDescent="0.3">
      <c r="O303" s="4"/>
    </row>
    <row r="304" spans="15:15" x14ac:dyDescent="0.3">
      <c r="O304" s="4"/>
    </row>
    <row r="305" spans="15:15" x14ac:dyDescent="0.3">
      <c r="O305" s="4"/>
    </row>
    <row r="306" spans="15:15" x14ac:dyDescent="0.3">
      <c r="O306" s="4"/>
    </row>
    <row r="307" spans="15:15" x14ac:dyDescent="0.3">
      <c r="O307" s="4"/>
    </row>
    <row r="308" spans="15:15" x14ac:dyDescent="0.3">
      <c r="O308" s="4"/>
    </row>
    <row r="309" spans="15:15" x14ac:dyDescent="0.3">
      <c r="O309" s="4"/>
    </row>
    <row r="310" spans="15:15" x14ac:dyDescent="0.3">
      <c r="O310" s="4"/>
    </row>
    <row r="311" spans="15:15" x14ac:dyDescent="0.3">
      <c r="O311" s="4"/>
    </row>
    <row r="312" spans="15:15" x14ac:dyDescent="0.3">
      <c r="O312" s="4"/>
    </row>
    <row r="313" spans="15:15" x14ac:dyDescent="0.3">
      <c r="O313" s="4"/>
    </row>
    <row r="314" spans="15:15" x14ac:dyDescent="0.3">
      <c r="O314" s="4"/>
    </row>
    <row r="315" spans="15:15" x14ac:dyDescent="0.3">
      <c r="O315" s="4"/>
    </row>
    <row r="316" spans="15:15" x14ac:dyDescent="0.3">
      <c r="O316" s="4"/>
    </row>
    <row r="317" spans="15:15" x14ac:dyDescent="0.3">
      <c r="O317" s="4"/>
    </row>
    <row r="318" spans="15:15" x14ac:dyDescent="0.3">
      <c r="O318" s="4"/>
    </row>
    <row r="319" spans="15:15" x14ac:dyDescent="0.3">
      <c r="O319" s="4"/>
    </row>
    <row r="320" spans="15:15" x14ac:dyDescent="0.3">
      <c r="O320" s="4"/>
    </row>
    <row r="321" spans="15:15" x14ac:dyDescent="0.3">
      <c r="O321" s="4"/>
    </row>
    <row r="322" spans="15:15" x14ac:dyDescent="0.3">
      <c r="O322" s="4"/>
    </row>
    <row r="323" spans="15:15" x14ac:dyDescent="0.3">
      <c r="O323" s="4"/>
    </row>
    <row r="324" spans="15:15" x14ac:dyDescent="0.3">
      <c r="O324" s="4"/>
    </row>
    <row r="325" spans="15:15" x14ac:dyDescent="0.3">
      <c r="O325" s="4"/>
    </row>
    <row r="326" spans="15:15" x14ac:dyDescent="0.3">
      <c r="O326" s="4"/>
    </row>
    <row r="327" spans="15:15" x14ac:dyDescent="0.3">
      <c r="O327" s="4"/>
    </row>
    <row r="328" spans="15:15" x14ac:dyDescent="0.3">
      <c r="O328" s="4"/>
    </row>
    <row r="329" spans="15:15" x14ac:dyDescent="0.3">
      <c r="O329" s="4"/>
    </row>
    <row r="330" spans="15:15" x14ac:dyDescent="0.3">
      <c r="O330" s="4"/>
    </row>
    <row r="331" spans="15:15" x14ac:dyDescent="0.3">
      <c r="O331" s="4"/>
    </row>
    <row r="332" spans="15:15" x14ac:dyDescent="0.3">
      <c r="O332" s="4"/>
    </row>
    <row r="333" spans="15:15" x14ac:dyDescent="0.3">
      <c r="O333" s="4"/>
    </row>
    <row r="334" spans="15:15" x14ac:dyDescent="0.3">
      <c r="O334" s="4"/>
    </row>
    <row r="335" spans="15:15" x14ac:dyDescent="0.3">
      <c r="O335" s="4"/>
    </row>
    <row r="336" spans="15:15" x14ac:dyDescent="0.3">
      <c r="O336" s="4"/>
    </row>
    <row r="337" spans="15:15" x14ac:dyDescent="0.3">
      <c r="O337" s="4"/>
    </row>
    <row r="338" spans="15:15" x14ac:dyDescent="0.3">
      <c r="O338" s="4"/>
    </row>
    <row r="339" spans="15:15" x14ac:dyDescent="0.3">
      <c r="O339" s="4"/>
    </row>
    <row r="340" spans="15:15" x14ac:dyDescent="0.3">
      <c r="O340" s="4"/>
    </row>
    <row r="341" spans="15:15" x14ac:dyDescent="0.3">
      <c r="O341" s="4"/>
    </row>
    <row r="342" spans="15:15" x14ac:dyDescent="0.3">
      <c r="O342" s="4"/>
    </row>
    <row r="343" spans="15:15" x14ac:dyDescent="0.3">
      <c r="O343" s="4"/>
    </row>
    <row r="344" spans="15:15" x14ac:dyDescent="0.3">
      <c r="O344" s="4"/>
    </row>
    <row r="345" spans="15:15" x14ac:dyDescent="0.3">
      <c r="O345" s="4"/>
    </row>
    <row r="346" spans="15:15" x14ac:dyDescent="0.3">
      <c r="O346" s="4"/>
    </row>
    <row r="347" spans="15:15" x14ac:dyDescent="0.3">
      <c r="O347" s="4"/>
    </row>
    <row r="348" spans="15:15" x14ac:dyDescent="0.3">
      <c r="O348" s="4"/>
    </row>
    <row r="349" spans="15:15" x14ac:dyDescent="0.3">
      <c r="O349" s="4"/>
    </row>
    <row r="350" spans="15:15" x14ac:dyDescent="0.3">
      <c r="O350" s="4"/>
    </row>
    <row r="351" spans="15:15" x14ac:dyDescent="0.3">
      <c r="O351" s="4"/>
    </row>
    <row r="352" spans="15:15" x14ac:dyDescent="0.3">
      <c r="O352" s="4"/>
    </row>
    <row r="353" spans="15:15" x14ac:dyDescent="0.3">
      <c r="O353" s="4"/>
    </row>
    <row r="354" spans="15:15" x14ac:dyDescent="0.3">
      <c r="O354" s="4"/>
    </row>
    <row r="355" spans="15:15" x14ac:dyDescent="0.3">
      <c r="O355" s="4"/>
    </row>
    <row r="356" spans="15:15" x14ac:dyDescent="0.3">
      <c r="O356" s="4"/>
    </row>
    <row r="357" spans="15:15" x14ac:dyDescent="0.3">
      <c r="O357" s="4"/>
    </row>
    <row r="358" spans="15:15" x14ac:dyDescent="0.3">
      <c r="O358" s="4"/>
    </row>
    <row r="359" spans="15:15" x14ac:dyDescent="0.3">
      <c r="O359" s="4"/>
    </row>
    <row r="360" spans="15:15" x14ac:dyDescent="0.3">
      <c r="O360" s="4"/>
    </row>
  </sheetData>
  <pageMargins left="0.7" right="0.7" top="0.75" bottom="0.75" header="0.3" footer="0.3"/>
  <pageSetup orientation="portrait" horizontalDpi="4294967293" verticalDpi="4294967293"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
  <sheetViews>
    <sheetView workbookViewId="0">
      <selection activeCell="A10" sqref="A10"/>
    </sheetView>
  </sheetViews>
  <sheetFormatPr defaultRowHeight="14.4" x14ac:dyDescent="0.3"/>
  <cols>
    <col min="1" max="1" width="11.44140625" customWidth="1"/>
    <col min="2" max="2" width="7" customWidth="1"/>
    <col min="3" max="3" width="6.33203125" customWidth="1"/>
    <col min="4" max="4" width="13.109375" customWidth="1"/>
    <col min="5" max="5" width="18.88671875" customWidth="1"/>
    <col min="6" max="6" width="9.109375" customWidth="1"/>
    <col min="7" max="7" width="15.44140625" customWidth="1"/>
    <col min="8" max="8" width="22.5546875" customWidth="1"/>
  </cols>
  <sheetData>
    <row r="1" spans="1:8" ht="45" thickTop="1" thickBot="1" x14ac:dyDescent="0.4">
      <c r="A1" s="30" t="s">
        <v>0</v>
      </c>
      <c r="B1" s="30" t="s">
        <v>1</v>
      </c>
      <c r="C1" s="30" t="s">
        <v>2</v>
      </c>
      <c r="D1" s="30" t="s">
        <v>3</v>
      </c>
      <c r="E1" s="30" t="s">
        <v>5</v>
      </c>
      <c r="F1" s="30" t="s">
        <v>9</v>
      </c>
      <c r="G1" s="31" t="s">
        <v>7</v>
      </c>
      <c r="H1" s="30" t="s">
        <v>1875</v>
      </c>
    </row>
    <row r="2" spans="1:8" ht="48" thickTop="1" thickBot="1" x14ac:dyDescent="0.35">
      <c r="A2" s="36">
        <v>6363</v>
      </c>
      <c r="B2" s="32" t="s">
        <v>16</v>
      </c>
      <c r="C2" s="35" t="s">
        <v>199</v>
      </c>
      <c r="D2" s="38" t="s">
        <v>1874</v>
      </c>
      <c r="E2" s="32"/>
      <c r="F2" s="35">
        <v>6750</v>
      </c>
      <c r="G2" s="35" t="s">
        <v>20</v>
      </c>
      <c r="H2" s="33" t="s">
        <v>1873</v>
      </c>
    </row>
    <row r="3" spans="1:8" ht="16.8" thickTop="1" thickBot="1" x14ac:dyDescent="0.35">
      <c r="A3" s="36">
        <v>6364</v>
      </c>
      <c r="B3" s="32"/>
      <c r="C3" s="35"/>
      <c r="D3" s="37" t="s">
        <v>110</v>
      </c>
      <c r="E3" s="32" t="s">
        <v>427</v>
      </c>
      <c r="F3" s="35">
        <v>150</v>
      </c>
      <c r="G3" s="35" t="s">
        <v>15</v>
      </c>
      <c r="H3" s="32"/>
    </row>
    <row r="4" spans="1:8" ht="32.4" thickTop="1" thickBot="1" x14ac:dyDescent="0.35">
      <c r="A4" s="36">
        <v>6364</v>
      </c>
      <c r="B4" s="32"/>
      <c r="C4" s="35" t="s">
        <v>39</v>
      </c>
      <c r="D4" s="39" t="s">
        <v>428</v>
      </c>
      <c r="E4" s="33" t="s">
        <v>429</v>
      </c>
      <c r="F4" s="35">
        <v>2700</v>
      </c>
      <c r="G4" s="35" t="s">
        <v>15</v>
      </c>
      <c r="H4" s="32" t="s">
        <v>430</v>
      </c>
    </row>
    <row r="5" spans="1:8" ht="32.4" thickTop="1" thickBot="1" x14ac:dyDescent="0.35">
      <c r="A5" s="36">
        <v>6364</v>
      </c>
      <c r="B5" s="34"/>
      <c r="C5" s="35" t="s">
        <v>29</v>
      </c>
      <c r="D5" s="40" t="s">
        <v>433</v>
      </c>
      <c r="E5" s="33" t="s">
        <v>434</v>
      </c>
      <c r="F5" s="35">
        <v>2000</v>
      </c>
      <c r="G5" s="35" t="s">
        <v>15</v>
      </c>
      <c r="H5" s="32" t="s">
        <v>435</v>
      </c>
    </row>
    <row r="6" spans="1:8" ht="15" thickTop="1" x14ac:dyDescent="0.3">
      <c r="A6" s="2"/>
    </row>
    <row r="9" spans="1:8" x14ac:dyDescent="0.3">
      <c r="A9" s="65" t="s">
        <v>3730</v>
      </c>
      <c r="B9" s="65"/>
      <c r="C9" s="65"/>
      <c r="D9" s="65"/>
      <c r="E9" s="65"/>
      <c r="F9" s="65"/>
    </row>
  </sheetData>
  <pageMargins left="0.7" right="0.7" top="0.75" bottom="0.75" header="0.3" footer="0.3"/>
  <pageSetup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37"/>
  <sheetViews>
    <sheetView zoomScale="90" zoomScaleNormal="90" workbookViewId="0">
      <selection activeCell="E71" sqref="E71"/>
    </sheetView>
  </sheetViews>
  <sheetFormatPr defaultRowHeight="14.4" x14ac:dyDescent="0.3"/>
  <cols>
    <col min="1" max="1" width="10.6640625" style="50" customWidth="1"/>
    <col min="2" max="2" width="7.109375" customWidth="1"/>
    <col min="3" max="3" width="5.44140625" customWidth="1"/>
    <col min="4" max="4" width="7.109375" customWidth="1"/>
    <col min="5" max="5" width="24.33203125" customWidth="1"/>
    <col min="6" max="6" width="23.5546875" customWidth="1"/>
    <col min="7" max="7" width="6.44140625" customWidth="1"/>
    <col min="8" max="8" width="7.109375" customWidth="1"/>
    <col min="9" max="9" width="6.88671875" customWidth="1"/>
    <col min="10" max="10" width="8.5546875" customWidth="1"/>
    <col min="11" max="11" width="7.88671875" customWidth="1"/>
    <col min="13" max="13" width="15.6640625" customWidth="1"/>
    <col min="14" max="14" width="11.33203125" customWidth="1"/>
    <col min="15" max="15" width="76.44140625" style="4" customWidth="1"/>
  </cols>
  <sheetData>
    <row r="1" spans="1:16" s="1" customFormat="1" ht="46.5" customHeight="1" x14ac:dyDescent="0.3">
      <c r="A1" s="72" t="s">
        <v>0</v>
      </c>
      <c r="B1" s="1" t="s">
        <v>1</v>
      </c>
      <c r="C1" s="1" t="s">
        <v>2906</v>
      </c>
      <c r="D1" s="1" t="s">
        <v>2908</v>
      </c>
      <c r="E1" s="1" t="s">
        <v>2905</v>
      </c>
      <c r="F1" s="1" t="s">
        <v>4</v>
      </c>
      <c r="G1" s="1" t="s">
        <v>5</v>
      </c>
      <c r="H1" s="1" t="s">
        <v>9</v>
      </c>
      <c r="I1" s="1" t="s">
        <v>10</v>
      </c>
      <c r="J1" s="1" t="s">
        <v>11</v>
      </c>
      <c r="K1" s="1" t="s">
        <v>1252</v>
      </c>
      <c r="L1" s="1" t="s">
        <v>3292</v>
      </c>
      <c r="M1" s="1" t="s">
        <v>7</v>
      </c>
      <c r="N1" s="1" t="s">
        <v>2907</v>
      </c>
      <c r="O1" s="1" t="s">
        <v>8</v>
      </c>
      <c r="P1" s="1" t="s">
        <v>3304</v>
      </c>
    </row>
    <row r="2" spans="1:16" ht="43.2" x14ac:dyDescent="0.3">
      <c r="A2" s="51" t="s">
        <v>3103</v>
      </c>
      <c r="B2" t="s">
        <v>16</v>
      </c>
      <c r="C2">
        <v>364</v>
      </c>
      <c r="D2" s="50" t="s">
        <v>3104</v>
      </c>
      <c r="E2" t="s">
        <v>3105</v>
      </c>
      <c r="H2" s="17">
        <v>500</v>
      </c>
      <c r="K2" t="s">
        <v>2942</v>
      </c>
      <c r="N2" s="8" t="s">
        <v>3106</v>
      </c>
      <c r="O2" s="4" t="s">
        <v>3107</v>
      </c>
      <c r="P2">
        <v>15</v>
      </c>
    </row>
    <row r="3" spans="1:16" ht="55.2" x14ac:dyDescent="0.3">
      <c r="A3" s="73">
        <v>5673</v>
      </c>
      <c r="B3" s="8" t="s">
        <v>16</v>
      </c>
      <c r="C3" s="8"/>
      <c r="D3" s="51" t="s">
        <v>3168</v>
      </c>
      <c r="E3" s="8" t="s">
        <v>3154</v>
      </c>
      <c r="F3" s="8" t="s">
        <v>3155</v>
      </c>
      <c r="G3" s="8" t="s">
        <v>24</v>
      </c>
      <c r="H3" s="8"/>
      <c r="I3" s="8"/>
      <c r="J3" s="8"/>
      <c r="K3" s="8">
        <v>3</v>
      </c>
      <c r="L3" s="8" t="s">
        <v>3302</v>
      </c>
      <c r="M3" s="8" t="s">
        <v>20</v>
      </c>
      <c r="N3" s="8" t="s">
        <v>3106</v>
      </c>
      <c r="O3" s="23" t="s">
        <v>3169</v>
      </c>
      <c r="P3">
        <v>21</v>
      </c>
    </row>
    <row r="4" spans="1:16" ht="121.5" customHeight="1" x14ac:dyDescent="0.3">
      <c r="A4" s="73">
        <v>5682</v>
      </c>
      <c r="B4" s="8" t="s">
        <v>16</v>
      </c>
      <c r="C4">
        <v>365</v>
      </c>
      <c r="D4" t="s">
        <v>2944</v>
      </c>
      <c r="E4" s="4" t="s">
        <v>3182</v>
      </c>
      <c r="F4" t="s">
        <v>3127</v>
      </c>
      <c r="G4" t="s">
        <v>14</v>
      </c>
      <c r="H4">
        <v>1600</v>
      </c>
      <c r="L4" s="8" t="s">
        <v>20</v>
      </c>
      <c r="M4" t="s">
        <v>20</v>
      </c>
      <c r="N4" s="8" t="s">
        <v>3106</v>
      </c>
      <c r="O4" s="4" t="s">
        <v>3171</v>
      </c>
      <c r="P4">
        <v>23</v>
      </c>
    </row>
    <row r="5" spans="1:16" ht="43.2" x14ac:dyDescent="0.3">
      <c r="A5" s="51" t="s">
        <v>3132</v>
      </c>
      <c r="B5" s="8" t="s">
        <v>16</v>
      </c>
      <c r="C5">
        <v>365</v>
      </c>
      <c r="D5" s="4" t="s">
        <v>2944</v>
      </c>
      <c r="E5" s="4" t="s">
        <v>3126</v>
      </c>
      <c r="F5" t="s">
        <v>3127</v>
      </c>
      <c r="G5" t="s">
        <v>14</v>
      </c>
      <c r="H5" s="4">
        <v>1650</v>
      </c>
      <c r="I5" s="4"/>
      <c r="J5" s="4"/>
      <c r="K5" s="4">
        <v>1</v>
      </c>
      <c r="M5" s="4"/>
      <c r="N5" s="8" t="s">
        <v>3106</v>
      </c>
      <c r="O5" s="4" t="s">
        <v>3175</v>
      </c>
      <c r="P5">
        <v>26</v>
      </c>
    </row>
    <row r="6" spans="1:16" ht="43.2" x14ac:dyDescent="0.3">
      <c r="A6" s="51" t="s">
        <v>3132</v>
      </c>
      <c r="B6" s="8" t="s">
        <v>16</v>
      </c>
      <c r="C6">
        <v>365</v>
      </c>
      <c r="D6" s="4" t="s">
        <v>2944</v>
      </c>
      <c r="E6" s="4" t="s">
        <v>3089</v>
      </c>
      <c r="F6" s="4" t="s">
        <v>3136</v>
      </c>
      <c r="G6" s="4" t="s">
        <v>24</v>
      </c>
      <c r="H6" s="4">
        <v>1600</v>
      </c>
      <c r="I6" s="4"/>
      <c r="J6" s="4"/>
      <c r="K6" s="4">
        <v>1</v>
      </c>
      <c r="M6" s="4"/>
      <c r="N6" s="8" t="s">
        <v>3106</v>
      </c>
      <c r="O6" s="4" t="s">
        <v>3137</v>
      </c>
      <c r="P6">
        <v>28</v>
      </c>
    </row>
    <row r="7" spans="1:16" ht="43.2" x14ac:dyDescent="0.3">
      <c r="A7" s="74">
        <v>5693</v>
      </c>
      <c r="B7" s="8" t="s">
        <v>16</v>
      </c>
      <c r="C7" s="8"/>
      <c r="D7" s="23" t="s">
        <v>2944</v>
      </c>
      <c r="E7" s="8" t="s">
        <v>3172</v>
      </c>
      <c r="F7" s="8"/>
      <c r="G7" s="8"/>
      <c r="H7" s="8"/>
      <c r="I7" s="8"/>
      <c r="J7" s="8"/>
      <c r="K7" s="8"/>
      <c r="L7" s="8" t="s">
        <v>20</v>
      </c>
      <c r="M7" s="8"/>
      <c r="N7" s="23" t="s">
        <v>3106</v>
      </c>
      <c r="O7" s="23" t="s">
        <v>3216</v>
      </c>
      <c r="P7">
        <v>33</v>
      </c>
    </row>
    <row r="8" spans="1:16" ht="43.2" x14ac:dyDescent="0.3">
      <c r="A8" s="74">
        <v>5696</v>
      </c>
      <c r="B8" s="8" t="s">
        <v>16</v>
      </c>
      <c r="C8" s="8"/>
      <c r="D8" s="23" t="s">
        <v>2944</v>
      </c>
      <c r="E8" t="s">
        <v>3133</v>
      </c>
      <c r="F8" s="8"/>
      <c r="G8" s="8"/>
      <c r="H8" s="8"/>
      <c r="I8" s="8"/>
      <c r="J8" s="8"/>
      <c r="K8" s="8"/>
      <c r="L8" s="8" t="s">
        <v>20</v>
      </c>
      <c r="M8" s="8"/>
      <c r="N8" s="23" t="s">
        <v>3106</v>
      </c>
      <c r="O8" s="23" t="s">
        <v>3216</v>
      </c>
      <c r="P8">
        <v>34</v>
      </c>
    </row>
    <row r="9" spans="1:16" ht="72" x14ac:dyDescent="0.3">
      <c r="A9" s="74">
        <v>5697</v>
      </c>
      <c r="B9" s="8" t="s">
        <v>16</v>
      </c>
      <c r="C9" s="8"/>
      <c r="D9" s="23" t="s">
        <v>2944</v>
      </c>
      <c r="E9" s="8" t="s">
        <v>3173</v>
      </c>
      <c r="F9" s="8" t="s">
        <v>72</v>
      </c>
      <c r="G9" s="8" t="s">
        <v>14</v>
      </c>
      <c r="H9" s="8">
        <v>1600</v>
      </c>
      <c r="I9" s="8"/>
      <c r="J9" s="8"/>
      <c r="K9" s="8"/>
      <c r="L9" s="8" t="s">
        <v>20</v>
      </c>
      <c r="M9" s="8"/>
      <c r="N9" s="23" t="s">
        <v>3106</v>
      </c>
      <c r="O9" s="23" t="s">
        <v>3361</v>
      </c>
      <c r="P9">
        <v>37</v>
      </c>
    </row>
    <row r="10" spans="1:16" ht="144" x14ac:dyDescent="0.3">
      <c r="A10" s="75">
        <v>5702</v>
      </c>
      <c r="B10" s="8" t="s">
        <v>16</v>
      </c>
      <c r="C10" s="4" t="s">
        <v>3145</v>
      </c>
      <c r="D10" s="4" t="s">
        <v>2944</v>
      </c>
      <c r="E10" s="4" t="s">
        <v>3217</v>
      </c>
      <c r="F10" s="4" t="s">
        <v>3139</v>
      </c>
      <c r="G10" s="4" t="s">
        <v>14</v>
      </c>
      <c r="H10" s="52">
        <v>2000</v>
      </c>
      <c r="I10" s="4"/>
      <c r="J10" s="4"/>
      <c r="K10" s="4">
        <v>1</v>
      </c>
      <c r="L10" s="4" t="s">
        <v>3333</v>
      </c>
      <c r="M10" s="4"/>
      <c r="N10" s="4" t="s">
        <v>3106</v>
      </c>
      <c r="O10" s="4" t="s">
        <v>3218</v>
      </c>
      <c r="P10">
        <v>42</v>
      </c>
    </row>
    <row r="11" spans="1:16" ht="43.2" x14ac:dyDescent="0.3">
      <c r="A11" s="75">
        <v>5732</v>
      </c>
      <c r="B11" s="4" t="s">
        <v>16</v>
      </c>
      <c r="C11" s="4"/>
      <c r="D11" s="4" t="s">
        <v>2960</v>
      </c>
      <c r="E11" s="4" t="s">
        <v>3149</v>
      </c>
      <c r="F11" s="4" t="s">
        <v>2424</v>
      </c>
      <c r="G11" s="4" t="s">
        <v>14</v>
      </c>
      <c r="H11" s="4"/>
      <c r="I11" s="4"/>
      <c r="J11" s="4"/>
      <c r="K11" s="4">
        <v>1</v>
      </c>
      <c r="L11" t="s">
        <v>20</v>
      </c>
      <c r="M11" s="4" t="s">
        <v>20</v>
      </c>
      <c r="N11" s="4" t="s">
        <v>3106</v>
      </c>
      <c r="O11" s="4" t="s">
        <v>3188</v>
      </c>
      <c r="P11">
        <v>45</v>
      </c>
    </row>
    <row r="12" spans="1:16" ht="100.8" x14ac:dyDescent="0.3">
      <c r="A12" s="75">
        <v>5764</v>
      </c>
      <c r="B12" s="4" t="s">
        <v>16</v>
      </c>
      <c r="C12" s="4">
        <v>367</v>
      </c>
      <c r="D12" s="4" t="s">
        <v>3194</v>
      </c>
      <c r="E12" s="4" t="s">
        <v>3200</v>
      </c>
      <c r="F12" s="52" t="s">
        <v>3136</v>
      </c>
      <c r="G12" s="4" t="s">
        <v>24</v>
      </c>
      <c r="H12" s="52">
        <v>3500</v>
      </c>
      <c r="I12" s="4"/>
      <c r="J12" s="52" t="s">
        <v>390</v>
      </c>
      <c r="K12" s="4">
        <v>1</v>
      </c>
      <c r="L12" t="s">
        <v>20</v>
      </c>
      <c r="M12" s="4" t="s">
        <v>20</v>
      </c>
      <c r="N12" s="4" t="s">
        <v>3106</v>
      </c>
      <c r="O12" s="4" t="s">
        <v>3366</v>
      </c>
      <c r="P12">
        <v>48</v>
      </c>
    </row>
    <row r="13" spans="1:16" ht="72" x14ac:dyDescent="0.3">
      <c r="A13" s="75">
        <v>5766</v>
      </c>
      <c r="B13" s="4" t="s">
        <v>16</v>
      </c>
      <c r="C13" s="4">
        <v>367</v>
      </c>
      <c r="D13" s="4" t="s">
        <v>3194</v>
      </c>
      <c r="E13" s="4" t="s">
        <v>3186</v>
      </c>
      <c r="F13" s="4" t="s">
        <v>72</v>
      </c>
      <c r="G13" s="4" t="s">
        <v>14</v>
      </c>
      <c r="H13" s="4">
        <v>1766</v>
      </c>
      <c r="I13" s="4"/>
      <c r="J13" s="52" t="s">
        <v>390</v>
      </c>
      <c r="K13" s="4">
        <v>1</v>
      </c>
      <c r="L13" t="s">
        <v>20</v>
      </c>
      <c r="M13" s="4" t="s">
        <v>20</v>
      </c>
      <c r="N13" s="4" t="s">
        <v>3106</v>
      </c>
      <c r="O13" s="4" t="s">
        <v>3322</v>
      </c>
      <c r="P13">
        <v>50</v>
      </c>
    </row>
    <row r="14" spans="1:16" ht="62.25" customHeight="1" x14ac:dyDescent="0.3">
      <c r="A14" s="75">
        <v>5774</v>
      </c>
      <c r="B14" s="4" t="s">
        <v>16</v>
      </c>
      <c r="C14" s="4">
        <v>367</v>
      </c>
      <c r="D14" s="4" t="s">
        <v>3194</v>
      </c>
      <c r="E14" s="4" t="s">
        <v>3195</v>
      </c>
      <c r="F14" s="4" t="s">
        <v>3201</v>
      </c>
      <c r="G14" s="4" t="s">
        <v>437</v>
      </c>
      <c r="H14" s="4">
        <v>1766</v>
      </c>
      <c r="I14" s="4"/>
      <c r="J14" s="52" t="s">
        <v>390</v>
      </c>
      <c r="K14" s="4">
        <v>1</v>
      </c>
      <c r="L14" t="s">
        <v>20</v>
      </c>
      <c r="M14" s="4" t="s">
        <v>20</v>
      </c>
      <c r="N14" s="4" t="s">
        <v>3106</v>
      </c>
      <c r="O14" s="4" t="s">
        <v>3321</v>
      </c>
      <c r="P14">
        <v>51</v>
      </c>
    </row>
    <row r="15" spans="1:16" ht="115.2" x14ac:dyDescent="0.3">
      <c r="A15" s="44" t="s">
        <v>3116</v>
      </c>
      <c r="B15" s="23" t="s">
        <v>3117</v>
      </c>
      <c r="C15" s="8"/>
      <c r="D15" s="8" t="s">
        <v>3084</v>
      </c>
      <c r="E15" s="23" t="s">
        <v>3118</v>
      </c>
      <c r="F15" s="23" t="s">
        <v>3119</v>
      </c>
      <c r="G15" s="8" t="s">
        <v>2978</v>
      </c>
      <c r="H15" s="8"/>
      <c r="I15" s="8"/>
      <c r="J15" s="8"/>
      <c r="K15" s="8" t="s">
        <v>3120</v>
      </c>
      <c r="L15" s="8"/>
      <c r="M15" s="8"/>
      <c r="N15" s="8" t="s">
        <v>3087</v>
      </c>
      <c r="O15" s="23" t="s">
        <v>3364</v>
      </c>
      <c r="P15">
        <v>2</v>
      </c>
    </row>
    <row r="16" spans="1:16" ht="115.2" x14ac:dyDescent="0.3">
      <c r="A16" s="74">
        <v>5336</v>
      </c>
      <c r="B16" s="8" t="s">
        <v>16</v>
      </c>
      <c r="C16" s="8">
        <v>363</v>
      </c>
      <c r="D16" s="8" t="s">
        <v>3084</v>
      </c>
      <c r="E16" s="23" t="s">
        <v>3085</v>
      </c>
      <c r="F16" s="8" t="s">
        <v>3086</v>
      </c>
      <c r="G16" s="8" t="s">
        <v>24</v>
      </c>
      <c r="H16" s="8"/>
      <c r="I16" s="8"/>
      <c r="J16" s="8"/>
      <c r="K16" s="8" t="s">
        <v>2942</v>
      </c>
      <c r="L16" s="8" t="s">
        <v>20</v>
      </c>
      <c r="M16" s="8"/>
      <c r="N16" s="8" t="s">
        <v>3087</v>
      </c>
      <c r="O16" s="23" t="s">
        <v>3097</v>
      </c>
      <c r="P16">
        <v>3</v>
      </c>
    </row>
    <row r="17" spans="1:16" ht="28.8" x14ac:dyDescent="0.3">
      <c r="A17" s="76">
        <v>5380</v>
      </c>
      <c r="B17" s="16" t="s">
        <v>16</v>
      </c>
      <c r="C17" s="16">
        <v>363</v>
      </c>
      <c r="D17" s="16" t="s">
        <v>3084</v>
      </c>
      <c r="E17" s="22" t="s">
        <v>3088</v>
      </c>
      <c r="F17" s="16" t="s">
        <v>3090</v>
      </c>
      <c r="G17" s="16"/>
      <c r="H17" s="16"/>
      <c r="I17" s="16"/>
      <c r="J17" s="16"/>
      <c r="K17" s="16"/>
      <c r="L17" s="16" t="s">
        <v>20</v>
      </c>
      <c r="M17" s="16" t="s">
        <v>20</v>
      </c>
      <c r="N17" s="16" t="s">
        <v>3087</v>
      </c>
      <c r="O17" s="22" t="s">
        <v>3115</v>
      </c>
      <c r="P17">
        <v>9</v>
      </c>
    </row>
    <row r="18" spans="1:16" ht="110.25" customHeight="1" x14ac:dyDescent="0.3">
      <c r="A18" s="74">
        <v>5381</v>
      </c>
      <c r="B18" s="8" t="s">
        <v>16</v>
      </c>
      <c r="C18" s="8">
        <v>363</v>
      </c>
      <c r="D18" s="8" t="s">
        <v>3084</v>
      </c>
      <c r="E18" s="23" t="s">
        <v>3089</v>
      </c>
      <c r="F18" s="8" t="s">
        <v>3094</v>
      </c>
      <c r="G18" s="8" t="s">
        <v>2978</v>
      </c>
      <c r="H18" s="8"/>
      <c r="I18" s="8"/>
      <c r="J18" s="8"/>
      <c r="K18" s="8">
        <v>1</v>
      </c>
      <c r="L18" s="8" t="s">
        <v>20</v>
      </c>
      <c r="M18" s="8" t="s">
        <v>20</v>
      </c>
      <c r="N18" s="8" t="s">
        <v>3087</v>
      </c>
      <c r="O18" s="23" t="s">
        <v>3122</v>
      </c>
      <c r="P18">
        <v>10</v>
      </c>
    </row>
    <row r="19" spans="1:16" ht="28.8" x14ac:dyDescent="0.3">
      <c r="A19" s="77">
        <v>5395</v>
      </c>
      <c r="B19" s="16" t="s">
        <v>16</v>
      </c>
      <c r="C19" s="16">
        <v>363</v>
      </c>
      <c r="D19" s="16" t="s">
        <v>3084</v>
      </c>
      <c r="E19" s="16" t="s">
        <v>3091</v>
      </c>
      <c r="F19" s="16"/>
      <c r="G19" s="16"/>
      <c r="H19" s="16"/>
      <c r="I19" s="16"/>
      <c r="J19" s="16"/>
      <c r="K19" s="16"/>
      <c r="L19" s="16" t="s">
        <v>20</v>
      </c>
      <c r="M19" s="16" t="s">
        <v>20</v>
      </c>
      <c r="N19" s="16" t="s">
        <v>3087</v>
      </c>
      <c r="O19" s="22" t="s">
        <v>3121</v>
      </c>
      <c r="P19">
        <v>11</v>
      </c>
    </row>
    <row r="20" spans="1:16" ht="57.6" x14ac:dyDescent="0.3">
      <c r="A20" s="73">
        <v>5511</v>
      </c>
      <c r="B20" t="s">
        <v>16</v>
      </c>
      <c r="C20" t="s">
        <v>3092</v>
      </c>
      <c r="D20" t="s">
        <v>3084</v>
      </c>
      <c r="E20" t="s">
        <v>3129</v>
      </c>
      <c r="F20" t="s">
        <v>2424</v>
      </c>
      <c r="G20" t="s">
        <v>14</v>
      </c>
      <c r="K20">
        <v>1</v>
      </c>
      <c r="L20" s="23" t="s">
        <v>3333</v>
      </c>
      <c r="N20" s="8" t="s">
        <v>3087</v>
      </c>
      <c r="O20" s="4" t="s">
        <v>3093</v>
      </c>
      <c r="P20">
        <v>13</v>
      </c>
    </row>
    <row r="21" spans="1:16" ht="122.25" customHeight="1" x14ac:dyDescent="0.3">
      <c r="A21" s="73">
        <v>5604</v>
      </c>
      <c r="B21" s="8" t="s">
        <v>16</v>
      </c>
      <c r="C21" s="8">
        <v>364</v>
      </c>
      <c r="D21" s="8" t="s">
        <v>3111</v>
      </c>
      <c r="E21" s="8" t="s">
        <v>3112</v>
      </c>
      <c r="F21" s="8"/>
      <c r="G21" s="8" t="s">
        <v>24</v>
      </c>
      <c r="H21" s="8">
        <v>575</v>
      </c>
      <c r="I21" s="8"/>
      <c r="J21" s="8"/>
      <c r="K21" s="8">
        <v>1</v>
      </c>
      <c r="L21" s="8" t="s">
        <v>20</v>
      </c>
      <c r="M21" s="8" t="s">
        <v>20</v>
      </c>
      <c r="N21" s="8" t="s">
        <v>3087</v>
      </c>
      <c r="O21" s="23" t="s">
        <v>3166</v>
      </c>
      <c r="P21">
        <v>19</v>
      </c>
    </row>
    <row r="22" spans="1:16" ht="39" customHeight="1" x14ac:dyDescent="0.3">
      <c r="A22" s="73">
        <v>5620</v>
      </c>
      <c r="B22" s="8" t="s">
        <v>16</v>
      </c>
      <c r="C22" s="8">
        <v>364</v>
      </c>
      <c r="D22" s="8" t="s">
        <v>3111</v>
      </c>
      <c r="E22" s="8" t="s">
        <v>3113</v>
      </c>
      <c r="F22" s="8"/>
      <c r="G22" s="8" t="s">
        <v>24</v>
      </c>
      <c r="H22" s="8">
        <v>575</v>
      </c>
      <c r="I22" s="8"/>
      <c r="J22" s="8"/>
      <c r="K22" s="8">
        <v>1</v>
      </c>
      <c r="L22" s="8" t="s">
        <v>3331</v>
      </c>
      <c r="M22" s="8" t="s">
        <v>417</v>
      </c>
      <c r="N22" s="8" t="s">
        <v>3087</v>
      </c>
      <c r="O22" s="23" t="s">
        <v>3167</v>
      </c>
      <c r="P22">
        <v>20</v>
      </c>
    </row>
    <row r="23" spans="1:16" ht="72" x14ac:dyDescent="0.3">
      <c r="A23" s="73">
        <v>5680</v>
      </c>
      <c r="B23" s="8" t="s">
        <v>16</v>
      </c>
      <c r="C23">
        <v>365</v>
      </c>
      <c r="D23" s="50" t="s">
        <v>3104</v>
      </c>
      <c r="E23" t="s">
        <v>3125</v>
      </c>
      <c r="F23" s="4" t="s">
        <v>3128</v>
      </c>
      <c r="G23" t="s">
        <v>14</v>
      </c>
      <c r="H23">
        <v>500</v>
      </c>
      <c r="L23" s="8" t="s">
        <v>20</v>
      </c>
      <c r="M23" t="s">
        <v>20</v>
      </c>
      <c r="N23" s="8" t="s">
        <v>3087</v>
      </c>
      <c r="O23" s="4" t="s">
        <v>3320</v>
      </c>
      <c r="P23">
        <v>22</v>
      </c>
    </row>
    <row r="24" spans="1:16" ht="28.8" x14ac:dyDescent="0.3">
      <c r="A24" s="51" t="s">
        <v>3134</v>
      </c>
      <c r="B24" s="8" t="s">
        <v>16</v>
      </c>
      <c r="C24">
        <v>365</v>
      </c>
      <c r="D24" s="51" t="s">
        <v>3104</v>
      </c>
      <c r="E24" s="4" t="s">
        <v>3157</v>
      </c>
      <c r="F24" s="4" t="s">
        <v>3135</v>
      </c>
      <c r="G24" s="4" t="s">
        <v>14</v>
      </c>
      <c r="H24" s="4"/>
      <c r="I24" s="4"/>
      <c r="J24" s="4"/>
      <c r="K24" s="4">
        <v>1</v>
      </c>
      <c r="M24" s="4"/>
      <c r="N24" s="23" t="s">
        <v>3087</v>
      </c>
      <c r="O24" s="4" t="s">
        <v>3158</v>
      </c>
      <c r="P24">
        <v>27</v>
      </c>
    </row>
    <row r="25" spans="1:16" ht="60" customHeight="1" x14ac:dyDescent="0.3">
      <c r="A25" s="51" t="s">
        <v>3132</v>
      </c>
      <c r="B25" s="8" t="s">
        <v>16</v>
      </c>
      <c r="C25">
        <v>365</v>
      </c>
      <c r="D25" s="51" t="s">
        <v>3104</v>
      </c>
      <c r="E25" s="4" t="s">
        <v>3140</v>
      </c>
      <c r="F25" s="4" t="s">
        <v>72</v>
      </c>
      <c r="G25" s="4" t="s">
        <v>14</v>
      </c>
      <c r="H25" s="4">
        <v>600</v>
      </c>
      <c r="I25" s="4"/>
      <c r="J25" s="4"/>
      <c r="K25" s="4">
        <v>1</v>
      </c>
      <c r="M25" s="4"/>
      <c r="N25" s="8" t="s">
        <v>3087</v>
      </c>
      <c r="O25" s="4" t="s">
        <v>3143</v>
      </c>
      <c r="P25">
        <v>31</v>
      </c>
    </row>
    <row r="26" spans="1:16" ht="72" x14ac:dyDescent="0.3">
      <c r="A26" s="74">
        <v>5702</v>
      </c>
      <c r="B26" s="8" t="s">
        <v>16</v>
      </c>
      <c r="C26">
        <v>365</v>
      </c>
      <c r="D26" s="51" t="s">
        <v>3104</v>
      </c>
      <c r="E26" t="s">
        <v>3133</v>
      </c>
      <c r="F26" t="s">
        <v>3127</v>
      </c>
      <c r="G26" t="s">
        <v>14</v>
      </c>
      <c r="H26">
        <v>550</v>
      </c>
      <c r="K26">
        <v>1</v>
      </c>
      <c r="L26" t="s">
        <v>20</v>
      </c>
      <c r="N26" s="23" t="s">
        <v>3087</v>
      </c>
      <c r="O26" s="4" t="s">
        <v>3174</v>
      </c>
      <c r="P26">
        <v>41</v>
      </c>
    </row>
    <row r="27" spans="1:16" ht="28.8" x14ac:dyDescent="0.3">
      <c r="A27" s="75">
        <v>5798</v>
      </c>
      <c r="B27" s="4" t="s">
        <v>16</v>
      </c>
      <c r="C27" s="4">
        <v>368</v>
      </c>
      <c r="D27" s="4" t="s">
        <v>3196</v>
      </c>
      <c r="E27" s="4" t="s">
        <v>3200</v>
      </c>
      <c r="F27" s="4"/>
      <c r="G27" s="4"/>
      <c r="H27" s="4">
        <v>3500</v>
      </c>
      <c r="I27" s="4"/>
      <c r="J27" s="4"/>
      <c r="K27" s="4">
        <v>1</v>
      </c>
      <c r="L27" t="s">
        <v>20</v>
      </c>
      <c r="M27" s="4" t="s">
        <v>20</v>
      </c>
      <c r="N27" s="8" t="s">
        <v>3087</v>
      </c>
      <c r="O27" s="4" t="s">
        <v>3207</v>
      </c>
      <c r="P27">
        <v>52</v>
      </c>
    </row>
    <row r="28" spans="1:16" x14ac:dyDescent="0.3">
      <c r="A28" s="75">
        <v>5961</v>
      </c>
      <c r="B28" s="4" t="s">
        <v>16</v>
      </c>
      <c r="C28" s="4">
        <v>369</v>
      </c>
      <c r="D28" s="4" t="s">
        <v>2994</v>
      </c>
      <c r="E28" s="4" t="s">
        <v>3214</v>
      </c>
      <c r="F28" s="4"/>
      <c r="G28" s="4"/>
      <c r="H28" s="4"/>
      <c r="I28" s="4"/>
      <c r="J28" s="4"/>
      <c r="K28" s="4">
        <v>1</v>
      </c>
      <c r="L28" t="s">
        <v>20</v>
      </c>
      <c r="M28" s="4" t="s">
        <v>20</v>
      </c>
      <c r="N28" s="8" t="s">
        <v>3087</v>
      </c>
      <c r="P28">
        <v>57</v>
      </c>
    </row>
    <row r="29" spans="1:16" ht="57.6" x14ac:dyDescent="0.3">
      <c r="A29" s="75">
        <v>5963</v>
      </c>
      <c r="B29" s="4" t="s">
        <v>16</v>
      </c>
      <c r="C29" s="4">
        <v>369</v>
      </c>
      <c r="D29" s="4" t="s">
        <v>2994</v>
      </c>
      <c r="E29" s="4" t="s">
        <v>3215</v>
      </c>
      <c r="F29" s="4" t="s">
        <v>72</v>
      </c>
      <c r="G29" s="4" t="s">
        <v>14</v>
      </c>
      <c r="H29" s="4"/>
      <c r="I29" s="4"/>
      <c r="J29" s="4"/>
      <c r="K29" s="4">
        <v>1</v>
      </c>
      <c r="L29" t="s">
        <v>20</v>
      </c>
      <c r="M29" s="4" t="s">
        <v>20</v>
      </c>
      <c r="N29" s="8" t="s">
        <v>3087</v>
      </c>
      <c r="O29" s="4" t="s">
        <v>3368</v>
      </c>
      <c r="P29">
        <v>59</v>
      </c>
    </row>
    <row r="30" spans="1:16" ht="41.4" x14ac:dyDescent="0.3">
      <c r="A30" s="51" t="s">
        <v>3132</v>
      </c>
      <c r="B30" s="8" t="s">
        <v>16</v>
      </c>
      <c r="D30" s="51" t="s">
        <v>3156</v>
      </c>
      <c r="E30" s="4" t="s">
        <v>3161</v>
      </c>
      <c r="F30" s="4" t="s">
        <v>3142</v>
      </c>
      <c r="G30" s="52" t="s">
        <v>24</v>
      </c>
      <c r="H30" s="4"/>
      <c r="I30" s="4"/>
      <c r="J30" s="4"/>
      <c r="K30" s="4">
        <v>2</v>
      </c>
      <c r="M30" s="4"/>
      <c r="N30" s="23" t="s">
        <v>3159</v>
      </c>
      <c r="O30" s="4" t="s">
        <v>3160</v>
      </c>
      <c r="P30">
        <v>30</v>
      </c>
    </row>
    <row r="31" spans="1:16" ht="72" x14ac:dyDescent="0.3">
      <c r="A31" s="75">
        <v>5879</v>
      </c>
      <c r="B31" s="4" t="s">
        <v>16</v>
      </c>
      <c r="C31" s="4">
        <v>368</v>
      </c>
      <c r="D31" s="4" t="s">
        <v>3196</v>
      </c>
      <c r="E31" s="4" t="s">
        <v>3200</v>
      </c>
      <c r="F31" s="4"/>
      <c r="G31" s="4"/>
      <c r="H31" s="4">
        <v>1600</v>
      </c>
      <c r="I31" s="4"/>
      <c r="J31" s="4"/>
      <c r="K31" s="4">
        <v>1</v>
      </c>
      <c r="L31" t="s">
        <v>20</v>
      </c>
      <c r="M31" s="4" t="s">
        <v>20</v>
      </c>
      <c r="N31" s="4" t="s">
        <v>3197</v>
      </c>
      <c r="O31" s="4" t="s">
        <v>3286</v>
      </c>
      <c r="P31">
        <v>54</v>
      </c>
    </row>
    <row r="32" spans="1:16" ht="43.2" x14ac:dyDescent="0.3">
      <c r="A32" s="75">
        <v>5937</v>
      </c>
      <c r="B32" s="4" t="s">
        <v>16</v>
      </c>
      <c r="C32" s="4">
        <v>368</v>
      </c>
      <c r="D32" s="4" t="s">
        <v>3196</v>
      </c>
      <c r="E32" s="4" t="s">
        <v>3186</v>
      </c>
      <c r="F32" s="4" t="s">
        <v>72</v>
      </c>
      <c r="G32" s="4" t="s">
        <v>14</v>
      </c>
      <c r="H32" s="52">
        <v>2000</v>
      </c>
      <c r="I32" s="4"/>
      <c r="J32" s="4"/>
      <c r="K32" s="4">
        <v>1</v>
      </c>
      <c r="L32" t="s">
        <v>20</v>
      </c>
      <c r="M32" s="4"/>
      <c r="N32" s="4" t="s">
        <v>3197</v>
      </c>
      <c r="O32" s="4" t="s">
        <v>3213</v>
      </c>
      <c r="P32">
        <v>56</v>
      </c>
    </row>
    <row r="33" spans="1:16" ht="86.4" x14ac:dyDescent="0.3">
      <c r="A33" s="75">
        <v>5962</v>
      </c>
      <c r="B33" s="4" t="s">
        <v>16</v>
      </c>
      <c r="C33" s="4">
        <v>368</v>
      </c>
      <c r="D33" s="4" t="s">
        <v>3196</v>
      </c>
      <c r="E33" s="4" t="s">
        <v>3208</v>
      </c>
      <c r="F33" s="4" t="s">
        <v>72</v>
      </c>
      <c r="G33" s="4" t="s">
        <v>14</v>
      </c>
      <c r="H33" s="52">
        <v>2000</v>
      </c>
      <c r="I33" s="4"/>
      <c r="J33" s="4"/>
      <c r="K33" s="4">
        <v>1</v>
      </c>
      <c r="L33" t="s">
        <v>20</v>
      </c>
      <c r="M33" s="4"/>
      <c r="N33" s="4" t="s">
        <v>3197</v>
      </c>
      <c r="O33" s="71" t="s">
        <v>3367</v>
      </c>
      <c r="P33">
        <v>58</v>
      </c>
    </row>
    <row r="34" spans="1:16" ht="43.2" x14ac:dyDescent="0.3">
      <c r="A34" s="75">
        <v>5963</v>
      </c>
      <c r="B34" s="4" t="s">
        <v>16</v>
      </c>
      <c r="C34" s="4">
        <v>368</v>
      </c>
      <c r="D34" s="4" t="s">
        <v>3196</v>
      </c>
      <c r="E34" s="4" t="s">
        <v>3209</v>
      </c>
      <c r="F34" s="4" t="s">
        <v>72</v>
      </c>
      <c r="G34" s="4" t="s">
        <v>24</v>
      </c>
      <c r="H34" s="52">
        <v>2000</v>
      </c>
      <c r="I34" s="4"/>
      <c r="J34" s="4"/>
      <c r="K34" s="4">
        <v>1</v>
      </c>
      <c r="L34" t="s">
        <v>20</v>
      </c>
      <c r="M34" s="4"/>
      <c r="N34" s="4" t="s">
        <v>3197</v>
      </c>
      <c r="O34" s="4" t="s">
        <v>3212</v>
      </c>
      <c r="P34">
        <v>60</v>
      </c>
    </row>
    <row r="35" spans="1:16" ht="57.6" x14ac:dyDescent="0.3">
      <c r="A35" s="75">
        <v>5968</v>
      </c>
      <c r="B35" s="4" t="s">
        <v>16</v>
      </c>
      <c r="C35" s="4">
        <v>368</v>
      </c>
      <c r="D35" s="4" t="s">
        <v>3196</v>
      </c>
      <c r="E35" s="4" t="s">
        <v>3210</v>
      </c>
      <c r="F35" s="4" t="s">
        <v>122</v>
      </c>
      <c r="G35" s="4" t="s">
        <v>14</v>
      </c>
      <c r="H35" s="52">
        <v>2000</v>
      </c>
      <c r="I35" s="4"/>
      <c r="J35" s="4"/>
      <c r="K35" s="4">
        <v>1</v>
      </c>
      <c r="L35" t="s">
        <v>20</v>
      </c>
      <c r="M35" s="4"/>
      <c r="N35" s="4" t="s">
        <v>3197</v>
      </c>
      <c r="O35" s="4" t="s">
        <v>3211</v>
      </c>
      <c r="P35">
        <v>61</v>
      </c>
    </row>
    <row r="36" spans="1:16" ht="28.8" x14ac:dyDescent="0.3">
      <c r="A36" s="76">
        <v>6240</v>
      </c>
      <c r="B36" s="22" t="s">
        <v>16</v>
      </c>
      <c r="C36" s="22">
        <v>369</v>
      </c>
      <c r="D36" s="22" t="s">
        <v>3020</v>
      </c>
      <c r="E36" s="22" t="s">
        <v>3238</v>
      </c>
      <c r="F36" s="22"/>
      <c r="G36" s="22"/>
      <c r="H36" s="22"/>
      <c r="I36" s="22"/>
      <c r="J36" s="22"/>
      <c r="K36" s="22"/>
      <c r="L36" s="16" t="s">
        <v>20</v>
      </c>
      <c r="M36" s="22"/>
      <c r="N36" s="22" t="s">
        <v>3197</v>
      </c>
      <c r="O36" s="22" t="s">
        <v>3240</v>
      </c>
      <c r="P36">
        <v>64</v>
      </c>
    </row>
    <row r="37" spans="1:16" ht="43.2" x14ac:dyDescent="0.3">
      <c r="A37" s="77">
        <v>5348</v>
      </c>
      <c r="B37" s="16" t="s">
        <v>51</v>
      </c>
      <c r="C37" s="16">
        <v>363</v>
      </c>
      <c r="D37" s="16" t="s">
        <v>2950</v>
      </c>
      <c r="E37" s="22" t="s">
        <v>3075</v>
      </c>
      <c r="F37" s="16"/>
      <c r="G37" s="16"/>
      <c r="H37" s="16">
        <v>0</v>
      </c>
      <c r="I37" s="16"/>
      <c r="J37" s="16"/>
      <c r="K37" s="16">
        <v>0</v>
      </c>
      <c r="L37" s="16" t="s">
        <v>20</v>
      </c>
      <c r="M37" s="16" t="s">
        <v>20</v>
      </c>
      <c r="N37" s="16" t="s">
        <v>3076</v>
      </c>
      <c r="O37" s="22" t="s">
        <v>3077</v>
      </c>
      <c r="P37">
        <v>4</v>
      </c>
    </row>
    <row r="38" spans="1:16" ht="28.8" x14ac:dyDescent="0.3">
      <c r="A38" s="77">
        <v>5359</v>
      </c>
      <c r="B38" s="16" t="s">
        <v>51</v>
      </c>
      <c r="C38" s="16">
        <v>363</v>
      </c>
      <c r="D38" s="16" t="s">
        <v>2950</v>
      </c>
      <c r="E38" s="16" t="s">
        <v>3096</v>
      </c>
      <c r="F38" s="16"/>
      <c r="G38" s="16"/>
      <c r="H38" s="16"/>
      <c r="I38" s="16"/>
      <c r="J38" s="16"/>
      <c r="K38" s="16"/>
      <c r="L38" s="16" t="s">
        <v>20</v>
      </c>
      <c r="M38" s="16"/>
      <c r="N38" s="16" t="s">
        <v>3076</v>
      </c>
      <c r="O38" s="22" t="s">
        <v>3095</v>
      </c>
      <c r="P38">
        <v>8</v>
      </c>
    </row>
    <row r="39" spans="1:16" ht="72" x14ac:dyDescent="0.3">
      <c r="A39" s="44" t="s">
        <v>3068</v>
      </c>
      <c r="B39" s="8" t="s">
        <v>16</v>
      </c>
      <c r="C39" s="8">
        <v>362</v>
      </c>
      <c r="D39" s="8" t="s">
        <v>3064</v>
      </c>
      <c r="E39" s="23" t="s">
        <v>3065</v>
      </c>
      <c r="F39" s="8"/>
      <c r="G39" s="8"/>
      <c r="H39" s="8"/>
      <c r="I39" s="8"/>
      <c r="J39" s="8"/>
      <c r="K39" s="8" t="s">
        <v>3066</v>
      </c>
      <c r="L39" s="8" t="s">
        <v>3302</v>
      </c>
      <c r="M39" s="8" t="s">
        <v>20</v>
      </c>
      <c r="N39" s="8" t="s">
        <v>3067</v>
      </c>
      <c r="O39" s="23" t="s">
        <v>3123</v>
      </c>
      <c r="P39">
        <v>1</v>
      </c>
    </row>
    <row r="40" spans="1:16" ht="72" x14ac:dyDescent="0.3">
      <c r="A40" s="77">
        <v>5348</v>
      </c>
      <c r="B40" s="16" t="s">
        <v>51</v>
      </c>
      <c r="C40" s="16">
        <v>362</v>
      </c>
      <c r="D40" s="16" t="s">
        <v>3064</v>
      </c>
      <c r="E40" s="22" t="s">
        <v>3069</v>
      </c>
      <c r="F40" s="16"/>
      <c r="G40" s="16"/>
      <c r="H40" s="16"/>
      <c r="I40" s="16"/>
      <c r="J40" s="16"/>
      <c r="K40" s="16" t="s">
        <v>3073</v>
      </c>
      <c r="L40" s="16" t="s">
        <v>20</v>
      </c>
      <c r="M40" s="16" t="s">
        <v>20</v>
      </c>
      <c r="N40" s="16" t="s">
        <v>3067</v>
      </c>
      <c r="O40" s="22" t="s">
        <v>3124</v>
      </c>
      <c r="P40">
        <v>5</v>
      </c>
    </row>
    <row r="41" spans="1:16" ht="43.2" x14ac:dyDescent="0.3">
      <c r="A41" s="73">
        <v>5351</v>
      </c>
      <c r="B41" t="s">
        <v>51</v>
      </c>
      <c r="C41">
        <v>362</v>
      </c>
      <c r="D41" t="s">
        <v>3064</v>
      </c>
      <c r="E41" s="4" t="s">
        <v>3069</v>
      </c>
      <c r="F41" t="s">
        <v>3070</v>
      </c>
      <c r="G41" t="s">
        <v>24</v>
      </c>
      <c r="K41">
        <v>1</v>
      </c>
      <c r="L41" t="s">
        <v>20</v>
      </c>
      <c r="M41" t="s">
        <v>20</v>
      </c>
      <c r="N41" t="s">
        <v>3067</v>
      </c>
      <c r="O41" s="4" t="s">
        <v>3071</v>
      </c>
      <c r="P41">
        <v>6</v>
      </c>
    </row>
    <row r="42" spans="1:16" ht="129.6" x14ac:dyDescent="0.3">
      <c r="A42" s="73">
        <v>5354</v>
      </c>
      <c r="B42" t="s">
        <v>51</v>
      </c>
      <c r="C42" t="s">
        <v>3074</v>
      </c>
      <c r="D42" t="s">
        <v>3064</v>
      </c>
      <c r="E42" t="s">
        <v>3072</v>
      </c>
      <c r="F42" t="s">
        <v>2424</v>
      </c>
      <c r="G42" t="s">
        <v>14</v>
      </c>
      <c r="K42">
        <v>1</v>
      </c>
      <c r="L42" t="s">
        <v>3331</v>
      </c>
      <c r="M42" t="s">
        <v>20</v>
      </c>
      <c r="N42" t="s">
        <v>3067</v>
      </c>
      <c r="O42" s="4" t="s">
        <v>3360</v>
      </c>
      <c r="P42">
        <v>7</v>
      </c>
    </row>
    <row r="43" spans="1:16" ht="28.8" x14ac:dyDescent="0.3">
      <c r="A43" s="51" t="s">
        <v>3162</v>
      </c>
      <c r="B43" s="8" t="s">
        <v>16</v>
      </c>
      <c r="C43" s="8"/>
      <c r="D43" s="53" t="s">
        <v>3163</v>
      </c>
      <c r="E43" s="8" t="s">
        <v>3164</v>
      </c>
      <c r="F43" s="8"/>
      <c r="G43" s="8"/>
      <c r="H43" s="8"/>
      <c r="I43" s="8"/>
      <c r="J43" s="8"/>
      <c r="K43" t="s">
        <v>2942</v>
      </c>
      <c r="L43" s="8"/>
      <c r="M43" s="8"/>
      <c r="N43" s="8" t="s">
        <v>3067</v>
      </c>
      <c r="O43" s="23" t="s">
        <v>3165</v>
      </c>
      <c r="P43">
        <v>16</v>
      </c>
    </row>
    <row r="44" spans="1:16" ht="57.6" x14ac:dyDescent="0.3">
      <c r="A44" s="73">
        <v>5682</v>
      </c>
      <c r="B44" s="8" t="s">
        <v>16</v>
      </c>
      <c r="D44" t="s">
        <v>2960</v>
      </c>
      <c r="E44" s="4" t="s">
        <v>3183</v>
      </c>
      <c r="F44" t="s">
        <v>3127</v>
      </c>
      <c r="G44" t="s">
        <v>14</v>
      </c>
      <c r="L44" t="s">
        <v>20</v>
      </c>
      <c r="M44" s="8" t="s">
        <v>20</v>
      </c>
      <c r="N44" s="8" t="s">
        <v>3067</v>
      </c>
      <c r="O44" s="4" t="s">
        <v>3184</v>
      </c>
      <c r="P44">
        <v>24</v>
      </c>
    </row>
    <row r="45" spans="1:16" ht="115.2" x14ac:dyDescent="0.3">
      <c r="A45" s="75">
        <v>5701</v>
      </c>
      <c r="B45" s="4" t="s">
        <v>16</v>
      </c>
      <c r="C45" s="4">
        <v>366</v>
      </c>
      <c r="D45" s="4" t="s">
        <v>2976</v>
      </c>
      <c r="E45" s="4" t="s">
        <v>3146</v>
      </c>
      <c r="F45" s="4" t="s">
        <v>3135</v>
      </c>
      <c r="G45" s="4" t="s">
        <v>14</v>
      </c>
      <c r="H45" s="4">
        <v>1500</v>
      </c>
      <c r="I45" s="4"/>
      <c r="J45" s="4"/>
      <c r="K45" s="4">
        <v>1</v>
      </c>
      <c r="L45" t="s">
        <v>20</v>
      </c>
      <c r="M45" s="4" t="s">
        <v>20</v>
      </c>
      <c r="N45" s="4" t="s">
        <v>3067</v>
      </c>
      <c r="O45" s="4" t="s">
        <v>3282</v>
      </c>
      <c r="P45">
        <v>40</v>
      </c>
    </row>
    <row r="46" spans="1:16" ht="57.6" x14ac:dyDescent="0.3">
      <c r="A46" s="75">
        <v>5716</v>
      </c>
      <c r="B46" s="4" t="s">
        <v>16</v>
      </c>
      <c r="C46" s="4">
        <v>366</v>
      </c>
      <c r="D46" s="4" t="s">
        <v>2976</v>
      </c>
      <c r="E46" s="4" t="s">
        <v>3147</v>
      </c>
      <c r="F46" s="4" t="s">
        <v>2424</v>
      </c>
      <c r="G46" s="4" t="s">
        <v>14</v>
      </c>
      <c r="H46" s="4">
        <v>1000</v>
      </c>
      <c r="I46" s="4"/>
      <c r="J46" s="4" t="s">
        <v>66</v>
      </c>
      <c r="K46" s="4">
        <v>1</v>
      </c>
      <c r="L46" t="s">
        <v>20</v>
      </c>
      <c r="M46" s="4" t="s">
        <v>20</v>
      </c>
      <c r="N46" s="4" t="s">
        <v>3067</v>
      </c>
      <c r="O46" s="4" t="s">
        <v>3193</v>
      </c>
      <c r="P46">
        <v>44</v>
      </c>
    </row>
    <row r="47" spans="1:16" ht="100.8" x14ac:dyDescent="0.3">
      <c r="A47" s="77">
        <v>5548</v>
      </c>
      <c r="B47" s="16" t="s">
        <v>16</v>
      </c>
      <c r="C47" s="16">
        <v>364</v>
      </c>
      <c r="D47" s="22" t="s">
        <v>3108</v>
      </c>
      <c r="E47" s="16" t="s">
        <v>3089</v>
      </c>
      <c r="F47" s="16"/>
      <c r="G47" s="16"/>
      <c r="H47" s="16">
        <v>0</v>
      </c>
      <c r="I47" s="16"/>
      <c r="J47" s="16"/>
      <c r="K47" s="16">
        <v>0</v>
      </c>
      <c r="L47" s="16" t="s">
        <v>3300</v>
      </c>
      <c r="M47" s="16" t="s">
        <v>20</v>
      </c>
      <c r="N47" s="22" t="s">
        <v>3109</v>
      </c>
      <c r="O47" s="22" t="s">
        <v>3114</v>
      </c>
      <c r="P47">
        <v>17</v>
      </c>
    </row>
    <row r="48" spans="1:16" ht="28.8" x14ac:dyDescent="0.3">
      <c r="A48" s="77">
        <v>5584</v>
      </c>
      <c r="B48" s="16" t="s">
        <v>16</v>
      </c>
      <c r="C48" s="16">
        <v>364</v>
      </c>
      <c r="D48" s="22" t="s">
        <v>3108</v>
      </c>
      <c r="E48" s="16" t="s">
        <v>3089</v>
      </c>
      <c r="F48" s="16"/>
      <c r="G48" s="16"/>
      <c r="H48" s="16">
        <v>0</v>
      </c>
      <c r="I48" s="16"/>
      <c r="J48" s="16"/>
      <c r="K48" s="16">
        <v>0</v>
      </c>
      <c r="L48" s="16" t="s">
        <v>3300</v>
      </c>
      <c r="M48" s="16" t="s">
        <v>20</v>
      </c>
      <c r="N48" s="22" t="s">
        <v>3109</v>
      </c>
      <c r="O48" s="22" t="s">
        <v>3110</v>
      </c>
      <c r="P48">
        <v>18</v>
      </c>
    </row>
    <row r="49" spans="1:16" ht="43.2" x14ac:dyDescent="0.3">
      <c r="A49" s="75">
        <v>5732</v>
      </c>
      <c r="B49" s="4" t="s">
        <v>16</v>
      </c>
      <c r="C49" s="4">
        <v>366</v>
      </c>
      <c r="D49" s="4" t="s">
        <v>2944</v>
      </c>
      <c r="E49" s="4" t="s">
        <v>3151</v>
      </c>
      <c r="F49" s="4" t="s">
        <v>2424</v>
      </c>
      <c r="G49" s="4" t="s">
        <v>14</v>
      </c>
      <c r="H49" s="52">
        <v>2000</v>
      </c>
      <c r="I49" s="4"/>
      <c r="J49" s="4"/>
      <c r="K49" s="4">
        <v>1</v>
      </c>
      <c r="L49" t="s">
        <v>20</v>
      </c>
      <c r="M49" s="4"/>
      <c r="N49" s="23" t="s">
        <v>3148</v>
      </c>
      <c r="O49" s="4" t="s">
        <v>3150</v>
      </c>
      <c r="P49">
        <v>46</v>
      </c>
    </row>
    <row r="50" spans="1:16" ht="57.6" x14ac:dyDescent="0.3">
      <c r="A50" s="75">
        <v>5735</v>
      </c>
      <c r="B50" s="4" t="s">
        <v>16</v>
      </c>
      <c r="C50" s="4">
        <v>366</v>
      </c>
      <c r="D50" s="4" t="s">
        <v>2944</v>
      </c>
      <c r="E50" s="4" t="s">
        <v>3149</v>
      </c>
      <c r="F50" s="4" t="s">
        <v>2424</v>
      </c>
      <c r="G50" s="4" t="s">
        <v>14</v>
      </c>
      <c r="H50" s="52">
        <v>2000</v>
      </c>
      <c r="I50" s="4"/>
      <c r="J50" s="4"/>
      <c r="K50" s="4">
        <v>1</v>
      </c>
      <c r="L50" t="s">
        <v>20</v>
      </c>
      <c r="M50" s="4"/>
      <c r="N50" s="23" t="s">
        <v>3148</v>
      </c>
      <c r="O50" s="4" t="s">
        <v>3365</v>
      </c>
      <c r="P50">
        <v>47</v>
      </c>
    </row>
    <row r="51" spans="1:16" ht="43.2" x14ac:dyDescent="0.3">
      <c r="A51" s="51" t="s">
        <v>3132</v>
      </c>
      <c r="B51" s="8" t="s">
        <v>16</v>
      </c>
      <c r="C51">
        <v>365</v>
      </c>
      <c r="D51" s="8" t="s">
        <v>2960</v>
      </c>
      <c r="E51" s="4" t="s">
        <v>3089</v>
      </c>
      <c r="F51" s="4" t="s">
        <v>3136</v>
      </c>
      <c r="G51" s="4" t="s">
        <v>24</v>
      </c>
      <c r="H51" s="4">
        <v>500</v>
      </c>
      <c r="I51" s="4"/>
      <c r="J51" s="4"/>
      <c r="K51" s="4">
        <v>1</v>
      </c>
      <c r="M51" s="4"/>
      <c r="N51" s="23" t="s">
        <v>3138</v>
      </c>
      <c r="O51" s="4" t="s">
        <v>3291</v>
      </c>
      <c r="P51">
        <v>29</v>
      </c>
    </row>
    <row r="52" spans="1:16" ht="90" customHeight="1" x14ac:dyDescent="0.3">
      <c r="A52" s="60" t="s">
        <v>3132</v>
      </c>
      <c r="B52" s="16" t="s">
        <v>16</v>
      </c>
      <c r="C52" s="16">
        <v>365</v>
      </c>
      <c r="D52" s="16" t="s">
        <v>2960</v>
      </c>
      <c r="E52" s="22"/>
      <c r="F52" s="22"/>
      <c r="G52" s="22"/>
      <c r="H52" s="22">
        <v>0</v>
      </c>
      <c r="I52" s="22"/>
      <c r="J52" s="22"/>
      <c r="K52" s="22">
        <v>0</v>
      </c>
      <c r="L52" s="16"/>
      <c r="M52" s="22"/>
      <c r="N52" s="22" t="s">
        <v>3138</v>
      </c>
      <c r="O52" s="22" t="s">
        <v>3144</v>
      </c>
      <c r="P52">
        <v>32</v>
      </c>
    </row>
    <row r="53" spans="1:16" ht="28.8" x14ac:dyDescent="0.3">
      <c r="A53" s="74">
        <v>5696</v>
      </c>
      <c r="B53" s="8" t="s">
        <v>16</v>
      </c>
      <c r="C53" s="8"/>
      <c r="D53" s="23" t="s">
        <v>2960</v>
      </c>
      <c r="E53" s="8" t="s">
        <v>3172</v>
      </c>
      <c r="F53" s="8"/>
      <c r="G53" s="8"/>
      <c r="H53" s="8"/>
      <c r="I53" s="8"/>
      <c r="J53" s="8"/>
      <c r="K53" s="8">
        <v>1</v>
      </c>
      <c r="L53" s="8" t="s">
        <v>20</v>
      </c>
      <c r="M53" s="8" t="s">
        <v>20</v>
      </c>
      <c r="N53" s="23" t="s">
        <v>3138</v>
      </c>
      <c r="O53" s="23" t="s">
        <v>3185</v>
      </c>
      <c r="P53">
        <v>35</v>
      </c>
    </row>
    <row r="54" spans="1:16" ht="28.8" x14ac:dyDescent="0.3">
      <c r="A54" s="74">
        <v>5698</v>
      </c>
      <c r="B54" s="8" t="s">
        <v>16</v>
      </c>
      <c r="C54" s="8"/>
      <c r="D54" s="23" t="s">
        <v>2960</v>
      </c>
      <c r="E54" s="23" t="s">
        <v>3363</v>
      </c>
      <c r="F54" s="8" t="s">
        <v>2088</v>
      </c>
      <c r="G54" s="8" t="s">
        <v>14</v>
      </c>
      <c r="H54" s="8"/>
      <c r="I54" s="8"/>
      <c r="J54" s="8"/>
      <c r="K54" s="8"/>
      <c r="L54" s="8" t="s">
        <v>20</v>
      </c>
      <c r="M54" s="8" t="s">
        <v>20</v>
      </c>
      <c r="N54" s="23" t="s">
        <v>3138</v>
      </c>
      <c r="O54" s="23" t="s">
        <v>3362</v>
      </c>
      <c r="P54">
        <v>38</v>
      </c>
    </row>
    <row r="55" spans="1:16" ht="95.25" customHeight="1" x14ac:dyDescent="0.3">
      <c r="A55" s="75">
        <v>5701</v>
      </c>
      <c r="B55" s="8" t="s">
        <v>16</v>
      </c>
      <c r="C55">
        <v>365</v>
      </c>
      <c r="D55" s="8" t="s">
        <v>2960</v>
      </c>
      <c r="E55" s="4" t="s">
        <v>3141</v>
      </c>
      <c r="F55" s="4" t="s">
        <v>3142</v>
      </c>
      <c r="G55" s="52" t="s">
        <v>24</v>
      </c>
      <c r="H55" s="4">
        <v>500</v>
      </c>
      <c r="I55" s="4"/>
      <c r="J55" s="4"/>
      <c r="K55" s="4">
        <v>1</v>
      </c>
      <c r="L55" t="s">
        <v>20</v>
      </c>
      <c r="M55" s="4"/>
      <c r="N55" s="23" t="s">
        <v>3138</v>
      </c>
      <c r="O55" s="4" t="s">
        <v>3187</v>
      </c>
      <c r="P55">
        <v>39</v>
      </c>
    </row>
    <row r="56" spans="1:16" ht="100.8" x14ac:dyDescent="0.3">
      <c r="A56" s="60" t="s">
        <v>3130</v>
      </c>
      <c r="B56" s="16" t="s">
        <v>16</v>
      </c>
      <c r="C56" s="16">
        <v>365</v>
      </c>
      <c r="D56" s="22" t="s">
        <v>3152</v>
      </c>
      <c r="E56" s="16" t="s">
        <v>3131</v>
      </c>
      <c r="F56" s="16"/>
      <c r="G56" s="16"/>
      <c r="H56" s="16">
        <v>0</v>
      </c>
      <c r="I56" s="16"/>
      <c r="J56" s="16"/>
      <c r="K56" s="16">
        <v>0</v>
      </c>
      <c r="L56" s="16"/>
      <c r="M56" s="16"/>
      <c r="N56" s="23" t="s">
        <v>3153</v>
      </c>
      <c r="O56" s="22" t="s">
        <v>3170</v>
      </c>
      <c r="P56">
        <v>25</v>
      </c>
    </row>
    <row r="57" spans="1:16" ht="57.6" x14ac:dyDescent="0.3">
      <c r="A57" s="78">
        <v>5697</v>
      </c>
      <c r="B57" s="55" t="s">
        <v>16</v>
      </c>
      <c r="C57" s="55"/>
      <c r="D57" s="57" t="s">
        <v>3176</v>
      </c>
      <c r="E57" s="56" t="s">
        <v>3177</v>
      </c>
      <c r="F57" s="56"/>
      <c r="G57" s="56"/>
      <c r="H57" s="56"/>
      <c r="I57" s="56"/>
      <c r="J57" s="56"/>
      <c r="K57" s="58" t="s">
        <v>2942</v>
      </c>
      <c r="L57" s="55" t="s">
        <v>3303</v>
      </c>
      <c r="M57" s="56"/>
      <c r="N57" s="56" t="s">
        <v>3178</v>
      </c>
      <c r="O57" s="56" t="s">
        <v>3179</v>
      </c>
      <c r="P57">
        <v>36</v>
      </c>
    </row>
    <row r="58" spans="1:16" ht="28.8" x14ac:dyDescent="0.3">
      <c r="A58" s="78">
        <v>5707</v>
      </c>
      <c r="B58" s="56"/>
      <c r="C58" s="56"/>
      <c r="D58" s="56" t="s">
        <v>3192</v>
      </c>
      <c r="E58" s="56" t="s">
        <v>3190</v>
      </c>
      <c r="F58" s="56"/>
      <c r="G58" s="56"/>
      <c r="H58" s="56"/>
      <c r="I58" s="56"/>
      <c r="J58" s="56"/>
      <c r="K58" s="56">
        <v>1</v>
      </c>
      <c r="L58" s="55"/>
      <c r="M58" s="56"/>
      <c r="N58" s="56" t="s">
        <v>3178</v>
      </c>
      <c r="O58" s="56" t="s">
        <v>3191</v>
      </c>
      <c r="P58">
        <v>43</v>
      </c>
    </row>
    <row r="59" spans="1:16" ht="28.8" x14ac:dyDescent="0.3">
      <c r="A59" s="78" t="s">
        <v>3369</v>
      </c>
      <c r="B59" s="56" t="s">
        <v>16</v>
      </c>
      <c r="C59" s="56"/>
      <c r="D59" s="56" t="s">
        <v>3375</v>
      </c>
      <c r="E59" s="22" t="s">
        <v>3370</v>
      </c>
      <c r="F59" s="22"/>
      <c r="G59" s="22"/>
      <c r="H59" s="22"/>
      <c r="I59" s="22"/>
      <c r="J59" s="22"/>
      <c r="K59" s="22"/>
      <c r="L59" s="16" t="s">
        <v>20</v>
      </c>
      <c r="M59" s="22" t="s">
        <v>20</v>
      </c>
      <c r="N59" s="22" t="s">
        <v>3178</v>
      </c>
      <c r="O59" s="22" t="s">
        <v>3376</v>
      </c>
    </row>
    <row r="60" spans="1:16" ht="43.2" x14ac:dyDescent="0.3">
      <c r="A60" s="78" t="s">
        <v>3369</v>
      </c>
      <c r="B60" s="56" t="s">
        <v>16</v>
      </c>
      <c r="C60" s="56"/>
      <c r="D60" s="56" t="s">
        <v>3372</v>
      </c>
      <c r="E60" s="56" t="s">
        <v>3371</v>
      </c>
      <c r="F60" s="56" t="s">
        <v>3373</v>
      </c>
      <c r="G60" s="56" t="s">
        <v>130</v>
      </c>
      <c r="H60" s="56"/>
      <c r="I60" s="56">
        <v>10</v>
      </c>
      <c r="J60" s="56"/>
      <c r="K60" s="56">
        <v>1</v>
      </c>
      <c r="L60" s="55" t="s">
        <v>20</v>
      </c>
      <c r="M60" s="56" t="s">
        <v>20</v>
      </c>
      <c r="N60" s="56" t="s">
        <v>3178</v>
      </c>
      <c r="O60" s="56" t="s">
        <v>3374</v>
      </c>
    </row>
    <row r="61" spans="1:16" ht="43.2" x14ac:dyDescent="0.3">
      <c r="A61" s="51" t="s">
        <v>3250</v>
      </c>
      <c r="B61" s="4" t="s">
        <v>16</v>
      </c>
      <c r="C61" s="4"/>
      <c r="D61" s="4" t="s">
        <v>3251</v>
      </c>
      <c r="E61" s="4" t="s">
        <v>3252</v>
      </c>
      <c r="F61" s="4"/>
      <c r="G61" s="4"/>
      <c r="H61" s="4">
        <v>6000</v>
      </c>
      <c r="I61" s="4"/>
      <c r="J61" s="4"/>
      <c r="K61" s="4">
        <v>3</v>
      </c>
      <c r="M61" s="4"/>
      <c r="N61" s="4" t="s">
        <v>3178</v>
      </c>
      <c r="O61" s="4" t="s">
        <v>3273</v>
      </c>
      <c r="P61">
        <v>67</v>
      </c>
    </row>
    <row r="62" spans="1:16" ht="28.8" x14ac:dyDescent="0.3">
      <c r="A62" s="78">
        <v>6375</v>
      </c>
      <c r="B62" s="56"/>
      <c r="C62" s="56"/>
      <c r="D62" s="56" t="s">
        <v>3372</v>
      </c>
      <c r="E62" s="56" t="s">
        <v>3371</v>
      </c>
      <c r="F62" s="56" t="s">
        <v>3378</v>
      </c>
      <c r="G62" s="56"/>
      <c r="H62" s="56"/>
      <c r="I62" s="56"/>
      <c r="J62" s="56"/>
      <c r="K62" s="56">
        <v>1</v>
      </c>
      <c r="L62" s="55"/>
      <c r="M62" s="56"/>
      <c r="N62" s="56" t="s">
        <v>3178</v>
      </c>
      <c r="O62" s="56" t="s">
        <v>3377</v>
      </c>
    </row>
    <row r="63" spans="1:16" ht="28.8" x14ac:dyDescent="0.3">
      <c r="A63" s="78">
        <v>6499</v>
      </c>
      <c r="B63" s="56"/>
      <c r="C63" s="56"/>
      <c r="D63" s="56" t="s">
        <v>3274</v>
      </c>
      <c r="E63" s="56" t="s">
        <v>3271</v>
      </c>
      <c r="F63" s="56"/>
      <c r="G63" s="56"/>
      <c r="H63" s="56"/>
      <c r="I63" s="56"/>
      <c r="J63" s="56"/>
      <c r="K63" s="56">
        <v>0</v>
      </c>
      <c r="L63" s="55"/>
      <c r="M63" s="56"/>
      <c r="N63" s="56" t="s">
        <v>3178</v>
      </c>
      <c r="O63" s="56" t="s">
        <v>3272</v>
      </c>
      <c r="P63">
        <v>73</v>
      </c>
    </row>
    <row r="64" spans="1:16" ht="41.4" x14ac:dyDescent="0.3">
      <c r="A64" s="79" t="s">
        <v>3248</v>
      </c>
      <c r="B64" s="56" t="s">
        <v>16</v>
      </c>
      <c r="C64" s="56"/>
      <c r="D64" s="56" t="s">
        <v>3249</v>
      </c>
      <c r="E64" s="56" t="s">
        <v>3245</v>
      </c>
      <c r="F64" s="56"/>
      <c r="G64" s="56"/>
      <c r="H64" s="56"/>
      <c r="I64" s="56"/>
      <c r="J64" s="56"/>
      <c r="K64" s="56">
        <v>4</v>
      </c>
      <c r="L64" s="55"/>
      <c r="M64" s="56"/>
      <c r="N64" s="56" t="s">
        <v>3246</v>
      </c>
      <c r="O64" s="56" t="s">
        <v>3247</v>
      </c>
      <c r="P64">
        <v>66</v>
      </c>
    </row>
    <row r="65" spans="1:16" ht="15" customHeight="1" x14ac:dyDescent="0.3">
      <c r="A65" s="78">
        <v>6499</v>
      </c>
      <c r="B65" s="56"/>
      <c r="C65" s="56"/>
      <c r="D65" s="56" t="s">
        <v>3268</v>
      </c>
      <c r="E65" s="56" t="s">
        <v>3263</v>
      </c>
      <c r="F65" s="56" t="s">
        <v>3264</v>
      </c>
      <c r="G65" s="56" t="s">
        <v>476</v>
      </c>
      <c r="H65" s="56"/>
      <c r="I65" s="56"/>
      <c r="J65" s="56"/>
      <c r="K65" s="56">
        <v>1</v>
      </c>
      <c r="L65" s="55"/>
      <c r="M65" s="56"/>
      <c r="N65" s="56" t="s">
        <v>3270</v>
      </c>
      <c r="O65" s="56" t="s">
        <v>3269</v>
      </c>
      <c r="P65">
        <v>72</v>
      </c>
    </row>
    <row r="66" spans="1:16" x14ac:dyDescent="0.3">
      <c r="A66" s="77">
        <v>5507</v>
      </c>
      <c r="B66" s="16" t="s">
        <v>16</v>
      </c>
      <c r="C66" s="16">
        <v>364</v>
      </c>
      <c r="D66" s="16" t="s">
        <v>3098</v>
      </c>
      <c r="E66" s="16" t="s">
        <v>3099</v>
      </c>
      <c r="F66" s="16"/>
      <c r="G66" s="16"/>
      <c r="H66" s="16">
        <v>0</v>
      </c>
      <c r="I66" s="16"/>
      <c r="J66" s="16"/>
      <c r="K66" s="16">
        <v>0</v>
      </c>
      <c r="L66" s="16" t="s">
        <v>20</v>
      </c>
      <c r="M66" s="16" t="s">
        <v>20</v>
      </c>
      <c r="N66" s="16" t="s">
        <v>3100</v>
      </c>
      <c r="O66" s="22" t="s">
        <v>3102</v>
      </c>
      <c r="P66">
        <v>12</v>
      </c>
    </row>
    <row r="67" spans="1:16" x14ac:dyDescent="0.3">
      <c r="A67" s="77">
        <v>5517</v>
      </c>
      <c r="B67" s="16" t="s">
        <v>16</v>
      </c>
      <c r="C67" s="16">
        <v>364</v>
      </c>
      <c r="D67" s="16" t="s">
        <v>3098</v>
      </c>
      <c r="E67" s="16" t="s">
        <v>3099</v>
      </c>
      <c r="F67" s="16"/>
      <c r="G67" s="16"/>
      <c r="H67" s="16">
        <v>0</v>
      </c>
      <c r="I67" s="16"/>
      <c r="J67" s="16"/>
      <c r="K67" s="16">
        <v>0</v>
      </c>
      <c r="L67" s="16" t="s">
        <v>20</v>
      </c>
      <c r="M67" s="16"/>
      <c r="N67" s="16" t="s">
        <v>3100</v>
      </c>
      <c r="O67" s="22" t="s">
        <v>3101</v>
      </c>
      <c r="P67">
        <v>14</v>
      </c>
    </row>
    <row r="68" spans="1:16" ht="28.8" x14ac:dyDescent="0.3">
      <c r="A68" s="78">
        <v>6207</v>
      </c>
      <c r="B68" s="56" t="s">
        <v>16</v>
      </c>
      <c r="C68" s="56"/>
      <c r="D68" s="56" t="s">
        <v>3244</v>
      </c>
      <c r="E68" s="56" t="s">
        <v>3241</v>
      </c>
      <c r="F68" s="56"/>
      <c r="G68" s="56"/>
      <c r="H68" s="56"/>
      <c r="I68" s="56"/>
      <c r="J68" s="56"/>
      <c r="K68" s="56">
        <v>1</v>
      </c>
      <c r="L68" s="55"/>
      <c r="M68" s="56" t="s">
        <v>20</v>
      </c>
      <c r="N68" s="56" t="s">
        <v>3242</v>
      </c>
      <c r="O68" s="56" t="s">
        <v>3243</v>
      </c>
      <c r="P68">
        <v>63</v>
      </c>
    </row>
    <row r="69" spans="1:16" ht="65.400000000000006" customHeight="1" x14ac:dyDescent="0.3">
      <c r="A69" s="75">
        <v>5765</v>
      </c>
      <c r="B69" s="4" t="s">
        <v>16</v>
      </c>
      <c r="C69" s="4">
        <v>367</v>
      </c>
      <c r="D69" s="4" t="s">
        <v>2960</v>
      </c>
      <c r="E69" s="4" t="s">
        <v>3202</v>
      </c>
      <c r="F69" s="4" t="s">
        <v>3139</v>
      </c>
      <c r="G69" s="4" t="s">
        <v>14</v>
      </c>
      <c r="H69" s="4">
        <v>970</v>
      </c>
      <c r="I69" s="4"/>
      <c r="J69" s="4"/>
      <c r="K69" s="4">
        <v>1</v>
      </c>
      <c r="L69" t="s">
        <v>20</v>
      </c>
      <c r="M69" s="4" t="s">
        <v>20</v>
      </c>
      <c r="N69" s="4" t="s">
        <v>3089</v>
      </c>
      <c r="O69" s="4" t="s">
        <v>3203</v>
      </c>
      <c r="P69">
        <v>49</v>
      </c>
    </row>
    <row r="70" spans="1:16" ht="78.599999999999994" customHeight="1" x14ac:dyDescent="0.3">
      <c r="A70" s="75">
        <v>5820</v>
      </c>
      <c r="B70" s="4" t="s">
        <v>16</v>
      </c>
      <c r="C70" s="4">
        <v>367</v>
      </c>
      <c r="D70" s="4" t="s">
        <v>2960</v>
      </c>
      <c r="E70" s="4" t="s">
        <v>3189</v>
      </c>
      <c r="F70" s="4" t="s">
        <v>524</v>
      </c>
      <c r="G70" s="4" t="s">
        <v>24</v>
      </c>
      <c r="H70" s="4"/>
      <c r="I70" s="4"/>
      <c r="J70" s="4"/>
      <c r="K70" s="4">
        <v>1</v>
      </c>
      <c r="L70" t="s">
        <v>3331</v>
      </c>
      <c r="M70" s="4"/>
      <c r="N70" s="4" t="s">
        <v>3089</v>
      </c>
      <c r="O70" s="4" t="s">
        <v>3289</v>
      </c>
      <c r="P70">
        <v>53</v>
      </c>
    </row>
    <row r="71" spans="1:16" ht="28.8" x14ac:dyDescent="0.3">
      <c r="A71" s="75">
        <v>5911</v>
      </c>
      <c r="B71" s="4" t="s">
        <v>16</v>
      </c>
      <c r="C71" s="4">
        <v>368</v>
      </c>
      <c r="D71" s="4" t="s">
        <v>2944</v>
      </c>
      <c r="E71" s="4" t="s">
        <v>3287</v>
      </c>
      <c r="F71" s="4" t="s">
        <v>3204</v>
      </c>
      <c r="G71" s="4" t="s">
        <v>437</v>
      </c>
      <c r="H71" s="4"/>
      <c r="I71" s="4"/>
      <c r="J71" s="4"/>
      <c r="K71" s="4">
        <v>1</v>
      </c>
      <c r="L71" t="s">
        <v>20</v>
      </c>
      <c r="M71" s="4" t="s">
        <v>20</v>
      </c>
      <c r="N71" s="4" t="s">
        <v>3089</v>
      </c>
      <c r="O71" s="4" t="s">
        <v>3288</v>
      </c>
      <c r="P71">
        <v>55</v>
      </c>
    </row>
    <row r="72" spans="1:16" x14ac:dyDescent="0.3">
      <c r="A72" s="75">
        <v>5968</v>
      </c>
      <c r="B72" s="4" t="s">
        <v>16</v>
      </c>
      <c r="C72" s="4">
        <v>368</v>
      </c>
      <c r="D72" s="4" t="s">
        <v>2944</v>
      </c>
      <c r="E72" s="4" t="s">
        <v>3205</v>
      </c>
      <c r="F72" s="4" t="s">
        <v>72</v>
      </c>
      <c r="G72" s="4" t="s">
        <v>14</v>
      </c>
      <c r="H72" s="4"/>
      <c r="I72" s="4"/>
      <c r="J72" s="4"/>
      <c r="K72" s="4">
        <v>1</v>
      </c>
      <c r="L72" t="s">
        <v>20</v>
      </c>
      <c r="M72" s="4" t="s">
        <v>20</v>
      </c>
      <c r="N72" s="4" t="s">
        <v>3089</v>
      </c>
      <c r="O72" s="4" t="s">
        <v>3206</v>
      </c>
      <c r="P72">
        <v>62</v>
      </c>
    </row>
    <row r="73" spans="1:16" ht="43.2" x14ac:dyDescent="0.3">
      <c r="A73" s="78">
        <v>6477</v>
      </c>
      <c r="B73" s="56" t="s">
        <v>16</v>
      </c>
      <c r="C73" s="56"/>
      <c r="D73" s="56" t="s">
        <v>3253</v>
      </c>
      <c r="E73" s="56" t="s">
        <v>3254</v>
      </c>
      <c r="F73" s="56" t="s">
        <v>2444</v>
      </c>
      <c r="G73" s="56" t="s">
        <v>24</v>
      </c>
      <c r="H73" s="56"/>
      <c r="I73" s="56"/>
      <c r="J73" s="56"/>
      <c r="K73" s="56">
        <v>2</v>
      </c>
      <c r="L73" s="55"/>
      <c r="M73" s="56"/>
      <c r="N73" s="56"/>
      <c r="O73" s="56" t="s">
        <v>3258</v>
      </c>
      <c r="P73">
        <v>68</v>
      </c>
    </row>
    <row r="74" spans="1:16" ht="43.2" x14ac:dyDescent="0.3">
      <c r="A74" s="78">
        <v>6484</v>
      </c>
      <c r="B74" s="56" t="s">
        <v>16</v>
      </c>
      <c r="C74" s="56"/>
      <c r="D74" s="56" t="s">
        <v>3255</v>
      </c>
      <c r="E74" s="56" t="s">
        <v>3265</v>
      </c>
      <c r="F74" s="56" t="s">
        <v>3256</v>
      </c>
      <c r="G74" s="56" t="s">
        <v>476</v>
      </c>
      <c r="H74" s="56"/>
      <c r="I74" s="56"/>
      <c r="J74" s="56"/>
      <c r="K74" s="56">
        <v>3</v>
      </c>
      <c r="L74" s="55"/>
      <c r="M74" s="56"/>
      <c r="N74" s="56"/>
      <c r="O74" s="56" t="s">
        <v>3257</v>
      </c>
      <c r="P74">
        <v>69</v>
      </c>
    </row>
    <row r="75" spans="1:16" ht="43.2" x14ac:dyDescent="0.3">
      <c r="A75" s="80" t="s">
        <v>3259</v>
      </c>
      <c r="B75" s="56"/>
      <c r="C75" s="56"/>
      <c r="D75" s="56" t="s">
        <v>3260</v>
      </c>
      <c r="E75" s="56" t="s">
        <v>3262</v>
      </c>
      <c r="F75" s="56"/>
      <c r="G75" s="56"/>
      <c r="H75" s="56"/>
      <c r="I75" s="56"/>
      <c r="J75" s="56"/>
      <c r="K75" s="56" t="s">
        <v>3261</v>
      </c>
      <c r="L75" s="55"/>
      <c r="M75" s="56"/>
      <c r="N75" s="56"/>
      <c r="O75" s="56" t="s">
        <v>3267</v>
      </c>
      <c r="P75">
        <v>70</v>
      </c>
    </row>
    <row r="76" spans="1:16" ht="28.8" x14ac:dyDescent="0.3">
      <c r="A76" s="78">
        <v>6498</v>
      </c>
      <c r="B76" s="56"/>
      <c r="C76" s="56"/>
      <c r="D76" s="56"/>
      <c r="E76" s="56" t="s">
        <v>3263</v>
      </c>
      <c r="F76" s="56" t="s">
        <v>3264</v>
      </c>
      <c r="G76" s="56" t="s">
        <v>476</v>
      </c>
      <c r="H76" s="56"/>
      <c r="I76" s="56"/>
      <c r="J76" s="56"/>
      <c r="K76" s="56">
        <v>3</v>
      </c>
      <c r="L76" s="55"/>
      <c r="M76" s="56"/>
      <c r="N76" s="56"/>
      <c r="O76" s="56" t="s">
        <v>3266</v>
      </c>
      <c r="P76">
        <v>71</v>
      </c>
    </row>
    <row r="77" spans="1:16" x14ac:dyDescent="0.3">
      <c r="A77" s="51"/>
      <c r="B77" s="4"/>
      <c r="C77" s="4"/>
      <c r="D77" s="4"/>
      <c r="E77" s="4"/>
      <c r="F77" s="4"/>
      <c r="G77" s="4"/>
      <c r="H77" s="4"/>
      <c r="I77" s="4"/>
      <c r="J77" s="4"/>
      <c r="K77" s="4"/>
      <c r="M77" s="4"/>
      <c r="N77" s="4"/>
    </row>
    <row r="78" spans="1:16" x14ac:dyDescent="0.3">
      <c r="A78" s="51"/>
      <c r="B78" s="4"/>
      <c r="C78" s="4"/>
      <c r="D78" s="4"/>
      <c r="E78" s="4"/>
      <c r="F78" s="4"/>
      <c r="G78" s="4"/>
      <c r="H78" s="4"/>
      <c r="I78" s="4"/>
      <c r="J78" s="4"/>
      <c r="K78" s="4"/>
      <c r="M78" s="4"/>
      <c r="N78" s="4"/>
    </row>
    <row r="79" spans="1:16" x14ac:dyDescent="0.3">
      <c r="E79" s="63" t="s">
        <v>3341</v>
      </c>
      <c r="F79" s="63" t="s">
        <v>3342</v>
      </c>
      <c r="G79" s="4"/>
      <c r="H79" s="4"/>
      <c r="I79" s="4"/>
      <c r="J79" s="4"/>
      <c r="K79" s="4"/>
      <c r="M79" s="4"/>
      <c r="N79" s="4"/>
    </row>
    <row r="80" spans="1:16" x14ac:dyDescent="0.3">
      <c r="A80" s="50" t="s">
        <v>3340</v>
      </c>
      <c r="E80" s="63">
        <v>56</v>
      </c>
      <c r="F80" s="64">
        <f>E80/57</f>
        <v>0.98245614035087714</v>
      </c>
      <c r="G80" s="4"/>
      <c r="H80" s="4"/>
      <c r="I80" s="4"/>
      <c r="J80" s="4"/>
      <c r="K80" s="4"/>
      <c r="M80" s="4"/>
      <c r="N80" s="4"/>
    </row>
    <row r="81" spans="1:14" x14ac:dyDescent="0.3">
      <c r="A81" s="50" t="s">
        <v>3350</v>
      </c>
      <c r="E81" s="63">
        <v>51</v>
      </c>
      <c r="F81" s="64">
        <f t="shared" ref="F81:F88" si="0">E81/57</f>
        <v>0.89473684210526316</v>
      </c>
      <c r="G81" s="4"/>
      <c r="H81" s="4"/>
      <c r="I81" s="4"/>
      <c r="J81" s="4"/>
      <c r="K81" s="4"/>
      <c r="M81" s="4"/>
      <c r="N81" s="4"/>
    </row>
    <row r="82" spans="1:14" x14ac:dyDescent="0.3">
      <c r="A82" s="50" t="s">
        <v>3343</v>
      </c>
      <c r="E82" s="63">
        <v>3</v>
      </c>
      <c r="F82" s="64">
        <f t="shared" si="0"/>
        <v>5.2631578947368418E-2</v>
      </c>
      <c r="G82" s="4"/>
      <c r="H82" s="4"/>
      <c r="I82" s="4"/>
      <c r="J82" s="4"/>
      <c r="K82" s="4"/>
      <c r="M82" s="4"/>
      <c r="N82" s="4"/>
    </row>
    <row r="83" spans="1:14" x14ac:dyDescent="0.3">
      <c r="A83" s="50" t="s">
        <v>3344</v>
      </c>
      <c r="E83" s="63">
        <v>0</v>
      </c>
      <c r="F83" s="64">
        <f t="shared" si="0"/>
        <v>0</v>
      </c>
      <c r="G83" s="4"/>
      <c r="H83" s="4"/>
      <c r="I83" s="4"/>
      <c r="J83" s="4"/>
      <c r="K83" s="4"/>
      <c r="M83" s="4"/>
      <c r="N83" s="4"/>
    </row>
    <row r="84" spans="1:14" x14ac:dyDescent="0.3">
      <c r="A84" s="50" t="s">
        <v>3345</v>
      </c>
      <c r="E84" s="63">
        <v>0</v>
      </c>
      <c r="F84" s="64">
        <f t="shared" si="0"/>
        <v>0</v>
      </c>
      <c r="G84" s="4"/>
      <c r="H84" s="4"/>
      <c r="I84" s="4"/>
      <c r="J84" s="4"/>
      <c r="K84" s="4"/>
      <c r="M84" s="4"/>
      <c r="N84" s="4"/>
    </row>
    <row r="85" spans="1:14" x14ac:dyDescent="0.3">
      <c r="A85" s="50" t="s">
        <v>3346</v>
      </c>
      <c r="E85" s="63">
        <v>2</v>
      </c>
      <c r="F85" s="64">
        <f t="shared" si="0"/>
        <v>3.5087719298245612E-2</v>
      </c>
      <c r="G85" s="4"/>
      <c r="H85" s="4"/>
      <c r="I85" s="4"/>
      <c r="J85" s="4"/>
      <c r="K85" s="4"/>
      <c r="M85" s="4"/>
      <c r="N85" s="4"/>
    </row>
    <row r="86" spans="1:14" x14ac:dyDescent="0.3">
      <c r="A86" s="50" t="s">
        <v>3347</v>
      </c>
      <c r="E86" s="63">
        <v>0</v>
      </c>
      <c r="F86" s="64">
        <f t="shared" si="0"/>
        <v>0</v>
      </c>
      <c r="G86" s="4"/>
      <c r="H86" s="4"/>
      <c r="I86" s="4"/>
      <c r="J86" s="4"/>
      <c r="K86" s="4"/>
      <c r="M86" s="4"/>
      <c r="N86" s="4"/>
    </row>
    <row r="87" spans="1:14" x14ac:dyDescent="0.3">
      <c r="A87" s="50" t="s">
        <v>3348</v>
      </c>
      <c r="E87" s="63">
        <v>0</v>
      </c>
      <c r="F87" s="64">
        <f t="shared" si="0"/>
        <v>0</v>
      </c>
      <c r="G87" s="4"/>
      <c r="H87" s="4"/>
      <c r="I87" s="4"/>
      <c r="J87" s="4"/>
      <c r="K87" s="4"/>
      <c r="M87" s="4"/>
      <c r="N87" s="4"/>
    </row>
    <row r="88" spans="1:14" x14ac:dyDescent="0.3">
      <c r="A88" s="50" t="s">
        <v>3349</v>
      </c>
      <c r="E88" s="63">
        <v>0</v>
      </c>
      <c r="F88" s="64">
        <f t="shared" si="0"/>
        <v>0</v>
      </c>
      <c r="G88" s="4"/>
      <c r="H88" s="4"/>
      <c r="I88" s="4"/>
      <c r="J88" s="4"/>
      <c r="K88" s="4"/>
      <c r="M88" s="4"/>
      <c r="N88" s="4"/>
    </row>
    <row r="89" spans="1:14" x14ac:dyDescent="0.3">
      <c r="A89" s="51"/>
      <c r="B89" s="4"/>
      <c r="C89" s="4"/>
      <c r="D89" s="4"/>
      <c r="E89" s="4"/>
      <c r="F89" s="4"/>
      <c r="G89" s="4"/>
      <c r="H89" s="4"/>
      <c r="I89" s="4"/>
      <c r="J89" s="4"/>
      <c r="K89" s="4"/>
      <c r="M89" s="4"/>
      <c r="N89" s="4"/>
    </row>
    <row r="90" spans="1:14" x14ac:dyDescent="0.3">
      <c r="A90" s="51"/>
      <c r="B90" s="4"/>
      <c r="C90" s="4"/>
      <c r="D90" s="4"/>
      <c r="E90" s="4"/>
      <c r="F90" s="4"/>
      <c r="G90" s="4"/>
      <c r="H90" s="4"/>
      <c r="I90" s="4"/>
      <c r="J90" s="4"/>
      <c r="K90" s="4"/>
      <c r="M90" s="4"/>
      <c r="N90" s="4"/>
    </row>
    <row r="91" spans="1:14" x14ac:dyDescent="0.3">
      <c r="A91" s="81" t="s">
        <v>3354</v>
      </c>
      <c r="B91" s="1"/>
      <c r="C91" s="1"/>
      <c r="D91" s="1"/>
      <c r="E91" s="70" t="s">
        <v>3359</v>
      </c>
      <c r="F91" s="4"/>
      <c r="G91" s="4"/>
      <c r="H91" s="4"/>
      <c r="I91" s="4"/>
      <c r="J91" s="4"/>
      <c r="K91" s="4"/>
      <c r="M91" s="4"/>
      <c r="N91" s="4"/>
    </row>
    <row r="92" spans="1:14" x14ac:dyDescent="0.3">
      <c r="A92" s="51"/>
      <c r="B92" s="4"/>
      <c r="C92" s="4"/>
      <c r="D92" s="4"/>
      <c r="E92" s="4"/>
      <c r="F92" s="4"/>
      <c r="G92" s="4"/>
      <c r="H92" s="4"/>
      <c r="I92" s="4"/>
      <c r="J92" s="4"/>
      <c r="K92" s="4"/>
      <c r="M92" s="4"/>
      <c r="N92" s="4"/>
    </row>
    <row r="93" spans="1:14" x14ac:dyDescent="0.3">
      <c r="A93" s="51"/>
      <c r="B93" s="4"/>
      <c r="C93" s="4"/>
      <c r="D93" s="4"/>
      <c r="E93" s="4"/>
      <c r="F93" s="4"/>
      <c r="G93" s="4"/>
      <c r="H93" s="4"/>
      <c r="I93" s="4"/>
      <c r="J93" s="4"/>
      <c r="K93" s="4"/>
      <c r="M93" s="4"/>
      <c r="N93" s="4"/>
    </row>
    <row r="94" spans="1:14" x14ac:dyDescent="0.3">
      <c r="A94" s="51"/>
      <c r="B94" s="4"/>
      <c r="C94" s="4"/>
      <c r="D94" s="4"/>
      <c r="E94" s="4"/>
      <c r="F94" s="4"/>
      <c r="G94" s="4"/>
      <c r="H94" s="4"/>
      <c r="I94" s="4"/>
      <c r="J94" s="4"/>
      <c r="K94" s="4"/>
      <c r="M94" s="4"/>
      <c r="N94" s="4"/>
    </row>
    <row r="95" spans="1:14" x14ac:dyDescent="0.3">
      <c r="A95" s="51"/>
      <c r="B95" s="4"/>
      <c r="C95" s="4"/>
      <c r="D95" s="4"/>
      <c r="E95" s="4"/>
      <c r="F95" s="4"/>
      <c r="G95" s="4"/>
      <c r="H95" s="4"/>
      <c r="I95" s="4"/>
      <c r="J95" s="4"/>
      <c r="K95" s="4"/>
      <c r="M95" s="4"/>
      <c r="N95" s="4"/>
    </row>
    <row r="96" spans="1:14" x14ac:dyDescent="0.3">
      <c r="A96" s="51"/>
      <c r="B96" s="4"/>
      <c r="C96" s="4"/>
      <c r="D96" s="4"/>
      <c r="E96" s="4"/>
      <c r="F96" s="4"/>
      <c r="G96" s="4"/>
      <c r="H96" s="4"/>
      <c r="I96" s="4"/>
      <c r="J96" s="4"/>
      <c r="K96" s="4"/>
      <c r="M96" s="4"/>
      <c r="N96" s="4"/>
    </row>
    <row r="97" spans="1:14" x14ac:dyDescent="0.3">
      <c r="A97" s="51"/>
      <c r="B97" s="4"/>
      <c r="C97" s="4"/>
      <c r="D97" s="4"/>
      <c r="E97" s="4"/>
      <c r="F97" s="4"/>
      <c r="G97" s="4"/>
      <c r="H97" s="4"/>
      <c r="I97" s="4"/>
      <c r="J97" s="4"/>
      <c r="K97" s="4"/>
      <c r="M97" s="4"/>
      <c r="N97" s="4"/>
    </row>
    <row r="98" spans="1:14" x14ac:dyDescent="0.3">
      <c r="A98" s="51"/>
      <c r="B98" s="4"/>
      <c r="C98" s="4"/>
      <c r="D98" s="4"/>
      <c r="E98" s="4"/>
      <c r="F98" s="4"/>
      <c r="G98" s="4"/>
      <c r="H98" s="4"/>
      <c r="I98" s="4"/>
      <c r="J98" s="4"/>
      <c r="K98" s="4"/>
      <c r="M98" s="4"/>
      <c r="N98" s="4"/>
    </row>
    <row r="99" spans="1:14" x14ac:dyDescent="0.3">
      <c r="A99" s="51"/>
      <c r="B99" s="4"/>
      <c r="C99" s="4"/>
      <c r="D99" s="4"/>
      <c r="E99" s="4"/>
      <c r="F99" s="4"/>
      <c r="G99" s="4"/>
      <c r="H99" s="4"/>
      <c r="I99" s="4"/>
      <c r="J99" s="4"/>
      <c r="K99" s="4"/>
      <c r="M99" s="4"/>
      <c r="N99" s="4"/>
    </row>
    <row r="100" spans="1:14" x14ac:dyDescent="0.3">
      <c r="A100" s="51"/>
      <c r="B100" s="4"/>
      <c r="C100" s="4"/>
      <c r="D100" s="4"/>
      <c r="E100" s="4"/>
      <c r="F100" s="4"/>
      <c r="G100" s="4"/>
      <c r="H100" s="4"/>
      <c r="I100" s="4"/>
      <c r="J100" s="4"/>
      <c r="K100" s="4"/>
      <c r="M100" s="4"/>
      <c r="N100" s="4"/>
    </row>
    <row r="101" spans="1:14" x14ac:dyDescent="0.3">
      <c r="A101" s="51"/>
      <c r="B101" s="4"/>
      <c r="C101" s="4"/>
      <c r="D101" s="4"/>
      <c r="E101" s="4"/>
      <c r="F101" s="4"/>
      <c r="G101" s="4"/>
      <c r="H101" s="4"/>
      <c r="I101" s="4"/>
      <c r="J101" s="4"/>
      <c r="K101" s="4"/>
      <c r="M101" s="4"/>
      <c r="N101" s="4"/>
    </row>
    <row r="102" spans="1:14" x14ac:dyDescent="0.3">
      <c r="A102" s="51"/>
      <c r="B102" s="4"/>
      <c r="C102" s="4"/>
      <c r="D102" s="4"/>
      <c r="E102" s="4"/>
      <c r="F102" s="4"/>
      <c r="G102" s="4"/>
      <c r="H102" s="4"/>
      <c r="I102" s="4"/>
      <c r="J102" s="4"/>
      <c r="K102" s="4"/>
      <c r="M102" s="4"/>
      <c r="N102" s="4"/>
    </row>
    <row r="103" spans="1:14" x14ac:dyDescent="0.3">
      <c r="A103" s="51"/>
      <c r="B103" s="4"/>
      <c r="C103" s="4"/>
      <c r="D103" s="4"/>
      <c r="E103" s="4"/>
      <c r="F103" s="4"/>
      <c r="G103" s="4"/>
      <c r="H103" s="4"/>
      <c r="I103" s="4"/>
      <c r="J103" s="4"/>
      <c r="K103" s="4"/>
      <c r="M103" s="4"/>
      <c r="N103" s="4"/>
    </row>
    <row r="104" spans="1:14" x14ac:dyDescent="0.3">
      <c r="A104" s="51"/>
      <c r="B104" s="4"/>
      <c r="C104" s="4"/>
      <c r="D104" s="4"/>
      <c r="E104" s="4"/>
      <c r="F104" s="4"/>
      <c r="G104" s="4"/>
      <c r="H104" s="4"/>
      <c r="I104" s="4"/>
      <c r="J104" s="4"/>
      <c r="K104" s="4"/>
      <c r="M104" s="4"/>
      <c r="N104" s="4"/>
    </row>
    <row r="105" spans="1:14" x14ac:dyDescent="0.3">
      <c r="A105" s="51"/>
      <c r="B105" s="4"/>
      <c r="C105" s="4"/>
      <c r="D105" s="4"/>
      <c r="E105" s="4"/>
      <c r="F105" s="4"/>
      <c r="G105" s="4"/>
      <c r="H105" s="4"/>
      <c r="I105" s="4"/>
      <c r="J105" s="4"/>
      <c r="K105" s="4"/>
      <c r="M105" s="4"/>
      <c r="N105" s="4"/>
    </row>
    <row r="106" spans="1:14" x14ac:dyDescent="0.3">
      <c r="A106" s="51"/>
      <c r="B106" s="4"/>
      <c r="C106" s="4"/>
      <c r="D106" s="4"/>
      <c r="E106" s="4"/>
      <c r="F106" s="4"/>
      <c r="G106" s="4"/>
      <c r="H106" s="4"/>
      <c r="I106" s="4"/>
      <c r="J106" s="4"/>
      <c r="K106" s="4"/>
      <c r="M106" s="4"/>
      <c r="N106" s="4"/>
    </row>
    <row r="107" spans="1:14" x14ac:dyDescent="0.3">
      <c r="A107" s="51"/>
      <c r="B107" s="4"/>
      <c r="C107" s="4"/>
      <c r="D107" s="4"/>
      <c r="E107" s="4"/>
      <c r="F107" s="4"/>
      <c r="G107" s="4"/>
      <c r="H107" s="4"/>
      <c r="I107" s="4"/>
      <c r="J107" s="4"/>
      <c r="K107" s="4"/>
      <c r="M107" s="4"/>
      <c r="N107" s="4"/>
    </row>
    <row r="108" spans="1:14" x14ac:dyDescent="0.3">
      <c r="A108" s="51"/>
      <c r="B108" s="4"/>
      <c r="C108" s="4"/>
      <c r="D108" s="4"/>
      <c r="E108" s="4"/>
      <c r="F108" s="4"/>
      <c r="G108" s="4"/>
      <c r="H108" s="4"/>
      <c r="I108" s="4"/>
      <c r="J108" s="4"/>
      <c r="K108" s="4"/>
      <c r="M108" s="4"/>
      <c r="N108" s="4"/>
    </row>
    <row r="109" spans="1:14" x14ac:dyDescent="0.3">
      <c r="A109" s="51"/>
      <c r="B109" s="4"/>
      <c r="C109" s="4"/>
      <c r="D109" s="4"/>
      <c r="E109" s="4"/>
      <c r="F109" s="4"/>
      <c r="G109" s="4"/>
      <c r="H109" s="4"/>
      <c r="I109" s="4"/>
      <c r="J109" s="4"/>
      <c r="K109" s="4"/>
      <c r="M109" s="4"/>
      <c r="N109" s="4"/>
    </row>
    <row r="110" spans="1:14" x14ac:dyDescent="0.3">
      <c r="A110" s="51"/>
      <c r="B110" s="4"/>
      <c r="C110" s="4"/>
      <c r="D110" s="4"/>
      <c r="E110" s="4"/>
      <c r="F110" s="4"/>
      <c r="G110" s="4"/>
      <c r="H110" s="4"/>
      <c r="I110" s="4"/>
      <c r="J110" s="4"/>
      <c r="K110" s="4"/>
      <c r="M110" s="4"/>
      <c r="N110" s="4"/>
    </row>
    <row r="111" spans="1:14" x14ac:dyDescent="0.3">
      <c r="A111" s="51"/>
      <c r="B111" s="4"/>
      <c r="C111" s="4"/>
      <c r="D111" s="4"/>
      <c r="E111" s="4"/>
      <c r="F111" s="4"/>
      <c r="G111" s="4"/>
      <c r="H111" s="4"/>
      <c r="I111" s="4"/>
      <c r="J111" s="4"/>
      <c r="K111" s="4"/>
      <c r="M111" s="4"/>
      <c r="N111" s="4"/>
    </row>
    <row r="112" spans="1:14" x14ac:dyDescent="0.3">
      <c r="A112" s="51"/>
      <c r="B112" s="4"/>
      <c r="C112" s="4"/>
      <c r="D112" s="4"/>
      <c r="E112" s="4"/>
      <c r="F112" s="4"/>
      <c r="G112" s="4"/>
      <c r="H112" s="4"/>
      <c r="I112" s="4"/>
      <c r="J112" s="4"/>
      <c r="K112" s="4"/>
      <c r="M112" s="4"/>
      <c r="N112" s="4"/>
    </row>
    <row r="113" spans="1:14" x14ac:dyDescent="0.3">
      <c r="A113" s="51"/>
      <c r="B113" s="4"/>
      <c r="C113" s="4"/>
      <c r="D113" s="4"/>
      <c r="E113" s="4"/>
      <c r="F113" s="4"/>
      <c r="G113" s="4"/>
      <c r="H113" s="4"/>
      <c r="I113" s="4"/>
      <c r="J113" s="4"/>
      <c r="K113" s="4"/>
      <c r="M113" s="4"/>
      <c r="N113" s="4"/>
    </row>
    <row r="114" spans="1:14" x14ac:dyDescent="0.3">
      <c r="A114" s="51"/>
      <c r="B114" s="4"/>
      <c r="C114" s="4"/>
      <c r="D114" s="4"/>
      <c r="E114" s="4"/>
      <c r="F114" s="4"/>
      <c r="G114" s="4"/>
      <c r="H114" s="4"/>
      <c r="I114" s="4"/>
      <c r="J114" s="4"/>
      <c r="K114" s="4"/>
      <c r="M114" s="4"/>
      <c r="N114" s="4"/>
    </row>
    <row r="115" spans="1:14" x14ac:dyDescent="0.3">
      <c r="A115" s="51"/>
      <c r="B115" s="4"/>
      <c r="C115" s="4"/>
      <c r="D115" s="4"/>
      <c r="E115" s="4"/>
      <c r="F115" s="4"/>
      <c r="G115" s="4"/>
      <c r="H115" s="4"/>
      <c r="I115" s="4"/>
      <c r="J115" s="4"/>
      <c r="K115" s="4"/>
      <c r="M115" s="4"/>
      <c r="N115" s="4"/>
    </row>
    <row r="116" spans="1:14" x14ac:dyDescent="0.3">
      <c r="A116" s="51"/>
      <c r="B116" s="4"/>
      <c r="C116" s="4"/>
      <c r="D116" s="4"/>
      <c r="E116" s="4"/>
      <c r="F116" s="4"/>
      <c r="G116" s="4"/>
      <c r="H116" s="4"/>
      <c r="I116" s="4"/>
      <c r="J116" s="4"/>
      <c r="K116" s="4"/>
      <c r="M116" s="4"/>
      <c r="N116" s="4"/>
    </row>
    <row r="117" spans="1:14" x14ac:dyDescent="0.3">
      <c r="A117" s="51"/>
      <c r="B117" s="4"/>
      <c r="C117" s="4"/>
      <c r="D117" s="4"/>
      <c r="E117" s="4"/>
      <c r="F117" s="4"/>
      <c r="G117" s="4"/>
      <c r="H117" s="4"/>
      <c r="I117" s="4"/>
      <c r="J117" s="4"/>
      <c r="K117" s="4"/>
      <c r="M117" s="4"/>
      <c r="N117" s="4"/>
    </row>
    <row r="118" spans="1:14" x14ac:dyDescent="0.3">
      <c r="A118" s="51"/>
      <c r="B118" s="4"/>
      <c r="C118" s="4"/>
      <c r="D118" s="4"/>
      <c r="E118" s="4"/>
      <c r="F118" s="4"/>
      <c r="G118" s="4"/>
      <c r="H118" s="4"/>
      <c r="I118" s="4"/>
      <c r="J118" s="4"/>
      <c r="K118" s="4"/>
      <c r="M118" s="4"/>
      <c r="N118" s="4"/>
    </row>
    <row r="119" spans="1:14" x14ac:dyDescent="0.3">
      <c r="A119" s="51"/>
      <c r="B119" s="4"/>
      <c r="C119" s="4"/>
      <c r="D119" s="4"/>
      <c r="E119" s="4"/>
      <c r="F119" s="4"/>
      <c r="G119" s="4"/>
      <c r="H119" s="4"/>
      <c r="I119" s="4"/>
      <c r="J119" s="4"/>
      <c r="K119" s="4"/>
      <c r="M119" s="4"/>
      <c r="N119" s="4"/>
    </row>
    <row r="120" spans="1:14" x14ac:dyDescent="0.3">
      <c r="A120" s="51"/>
      <c r="B120" s="4"/>
      <c r="C120" s="4"/>
      <c r="D120" s="4"/>
      <c r="E120" s="4"/>
      <c r="F120" s="4"/>
      <c r="G120" s="4"/>
      <c r="H120" s="4"/>
      <c r="I120" s="4"/>
      <c r="J120" s="4"/>
      <c r="K120" s="4"/>
      <c r="M120" s="4"/>
      <c r="N120" s="4"/>
    </row>
    <row r="121" spans="1:14" x14ac:dyDescent="0.3">
      <c r="A121" s="51"/>
      <c r="B121" s="4"/>
      <c r="C121" s="4"/>
      <c r="D121" s="4"/>
      <c r="E121" s="4"/>
      <c r="F121" s="4"/>
      <c r="G121" s="4"/>
      <c r="H121" s="4"/>
      <c r="I121" s="4"/>
      <c r="J121" s="4"/>
      <c r="K121" s="4"/>
      <c r="M121" s="4"/>
      <c r="N121" s="4"/>
    </row>
    <row r="122" spans="1:14" x14ac:dyDescent="0.3">
      <c r="A122" s="51"/>
      <c r="B122" s="4"/>
      <c r="C122" s="4"/>
      <c r="D122" s="4"/>
      <c r="E122" s="4"/>
      <c r="F122" s="4"/>
      <c r="G122" s="4"/>
      <c r="H122" s="4"/>
      <c r="I122" s="4"/>
      <c r="J122" s="4"/>
      <c r="K122" s="4"/>
      <c r="M122" s="4"/>
      <c r="N122" s="4"/>
    </row>
    <row r="123" spans="1:14" x14ac:dyDescent="0.3">
      <c r="A123" s="51"/>
      <c r="B123" s="4"/>
      <c r="C123" s="4"/>
      <c r="D123" s="4"/>
      <c r="E123" s="4"/>
      <c r="F123" s="4"/>
      <c r="G123" s="4"/>
      <c r="H123" s="4"/>
      <c r="I123" s="4"/>
      <c r="J123" s="4"/>
      <c r="K123" s="4"/>
      <c r="M123" s="4"/>
      <c r="N123" s="4"/>
    </row>
    <row r="124" spans="1:14" x14ac:dyDescent="0.3">
      <c r="A124" s="51"/>
      <c r="B124" s="4"/>
      <c r="C124" s="4"/>
      <c r="D124" s="4"/>
      <c r="E124" s="4"/>
      <c r="F124" s="4"/>
      <c r="G124" s="4"/>
      <c r="H124" s="4"/>
      <c r="I124" s="4"/>
      <c r="J124" s="4"/>
      <c r="K124" s="4"/>
      <c r="M124" s="4"/>
      <c r="N124" s="4"/>
    </row>
    <row r="125" spans="1:14" x14ac:dyDescent="0.3">
      <c r="A125" s="51"/>
      <c r="B125" s="4"/>
      <c r="C125" s="4"/>
      <c r="D125" s="4"/>
      <c r="E125" s="4"/>
      <c r="F125" s="4"/>
      <c r="G125" s="4"/>
      <c r="H125" s="4"/>
      <c r="I125" s="4"/>
      <c r="J125" s="4"/>
      <c r="K125" s="4"/>
      <c r="M125" s="4"/>
      <c r="N125" s="4"/>
    </row>
    <row r="126" spans="1:14" x14ac:dyDescent="0.3">
      <c r="A126" s="51"/>
      <c r="B126" s="4"/>
      <c r="C126" s="4"/>
      <c r="D126" s="4"/>
      <c r="E126" s="4"/>
      <c r="F126" s="4"/>
      <c r="G126" s="4"/>
      <c r="H126" s="4"/>
      <c r="I126" s="4"/>
      <c r="J126" s="4"/>
      <c r="K126" s="4"/>
      <c r="M126" s="4"/>
      <c r="N126" s="4"/>
    </row>
    <row r="127" spans="1:14" x14ac:dyDescent="0.3">
      <c r="A127" s="51"/>
      <c r="B127" s="4"/>
      <c r="C127" s="4"/>
      <c r="D127" s="4"/>
      <c r="E127" s="4"/>
      <c r="F127" s="4"/>
      <c r="G127" s="4"/>
      <c r="H127" s="4"/>
      <c r="I127" s="4"/>
      <c r="J127" s="4"/>
      <c r="K127" s="4"/>
      <c r="M127" s="4"/>
      <c r="N127" s="4"/>
    </row>
    <row r="128" spans="1:14" x14ac:dyDescent="0.3">
      <c r="A128" s="51"/>
      <c r="B128" s="4"/>
      <c r="C128" s="4"/>
      <c r="D128" s="4"/>
      <c r="E128" s="4"/>
      <c r="F128" s="4"/>
      <c r="G128" s="4"/>
      <c r="H128" s="4"/>
      <c r="I128" s="4"/>
      <c r="J128" s="4"/>
      <c r="K128" s="4"/>
      <c r="M128" s="4"/>
      <c r="N128" s="4"/>
    </row>
    <row r="129" spans="1:14" x14ac:dyDescent="0.3">
      <c r="A129" s="51"/>
      <c r="B129" s="4"/>
      <c r="C129" s="4"/>
      <c r="D129" s="4"/>
      <c r="E129" s="4"/>
      <c r="F129" s="4"/>
      <c r="G129" s="4"/>
      <c r="H129" s="4"/>
      <c r="I129" s="4"/>
      <c r="J129" s="4"/>
      <c r="K129" s="4"/>
      <c r="M129" s="4"/>
      <c r="N129" s="4"/>
    </row>
    <row r="130" spans="1:14" x14ac:dyDescent="0.3">
      <c r="A130" s="51"/>
      <c r="B130" s="4"/>
      <c r="C130" s="4"/>
      <c r="D130" s="4"/>
      <c r="E130" s="4"/>
      <c r="F130" s="4"/>
      <c r="G130" s="4"/>
      <c r="H130" s="4"/>
      <c r="I130" s="4"/>
      <c r="J130" s="4"/>
      <c r="K130" s="4"/>
      <c r="M130" s="4"/>
      <c r="N130" s="4"/>
    </row>
    <row r="131" spans="1:14" x14ac:dyDescent="0.3">
      <c r="A131" s="51"/>
      <c r="B131" s="4"/>
      <c r="C131" s="4"/>
      <c r="D131" s="4"/>
      <c r="E131" s="4"/>
      <c r="F131" s="4"/>
      <c r="G131" s="4"/>
      <c r="H131" s="4"/>
      <c r="I131" s="4"/>
      <c r="J131" s="4"/>
      <c r="K131" s="4"/>
      <c r="M131" s="4"/>
      <c r="N131" s="4"/>
    </row>
    <row r="132" spans="1:14" x14ac:dyDescent="0.3">
      <c r="A132" s="51"/>
      <c r="B132" s="4"/>
      <c r="C132" s="4"/>
      <c r="D132" s="4"/>
      <c r="E132" s="4"/>
      <c r="F132" s="4"/>
      <c r="G132" s="4"/>
      <c r="H132" s="4"/>
      <c r="I132" s="4"/>
      <c r="J132" s="4"/>
      <c r="K132" s="4"/>
      <c r="M132" s="4"/>
      <c r="N132" s="4"/>
    </row>
    <row r="133" spans="1:14" x14ac:dyDescent="0.3">
      <c r="A133" s="51"/>
      <c r="B133" s="4"/>
      <c r="C133" s="4"/>
      <c r="D133" s="4"/>
      <c r="E133" s="4"/>
      <c r="F133" s="4"/>
      <c r="G133" s="4"/>
      <c r="H133" s="4"/>
      <c r="I133" s="4"/>
      <c r="J133" s="4"/>
      <c r="K133" s="4"/>
      <c r="M133" s="4"/>
      <c r="N133" s="4"/>
    </row>
    <row r="134" spans="1:14" x14ac:dyDescent="0.3">
      <c r="A134" s="51"/>
      <c r="B134" s="4"/>
      <c r="C134" s="4"/>
      <c r="D134" s="4"/>
      <c r="E134" s="4"/>
      <c r="F134" s="4"/>
      <c r="G134" s="4"/>
      <c r="H134" s="4"/>
      <c r="I134" s="4"/>
      <c r="J134" s="4"/>
      <c r="K134" s="4"/>
      <c r="M134" s="4"/>
      <c r="N134" s="4"/>
    </row>
    <row r="135" spans="1:14" x14ac:dyDescent="0.3">
      <c r="A135" s="51"/>
      <c r="B135" s="4"/>
      <c r="C135" s="4"/>
      <c r="D135" s="4"/>
      <c r="E135" s="4"/>
      <c r="F135" s="4"/>
      <c r="G135" s="4"/>
      <c r="H135" s="4"/>
      <c r="I135" s="4"/>
      <c r="J135" s="4"/>
      <c r="K135" s="4"/>
      <c r="M135" s="4"/>
      <c r="N135" s="4"/>
    </row>
    <row r="136" spans="1:14" x14ac:dyDescent="0.3">
      <c r="A136" s="51"/>
      <c r="B136" s="4"/>
      <c r="C136" s="4"/>
      <c r="D136" s="4"/>
      <c r="E136" s="4"/>
      <c r="F136" s="4"/>
      <c r="G136" s="4"/>
      <c r="H136" s="4"/>
      <c r="I136" s="4"/>
      <c r="J136" s="4"/>
      <c r="K136" s="4"/>
      <c r="M136" s="4"/>
      <c r="N136" s="4"/>
    </row>
    <row r="137" spans="1:14" x14ac:dyDescent="0.3">
      <c r="A137" s="51"/>
      <c r="B137" s="4"/>
      <c r="C137" s="4"/>
      <c r="D137" s="4"/>
      <c r="E137" s="4"/>
      <c r="F137" s="4"/>
      <c r="G137" s="4"/>
      <c r="H137" s="4"/>
      <c r="I137" s="4"/>
      <c r="J137" s="4"/>
      <c r="K137" s="4"/>
      <c r="M137" s="4"/>
      <c r="N137" s="4"/>
    </row>
    <row r="138" spans="1:14" x14ac:dyDescent="0.3">
      <c r="A138" s="51"/>
      <c r="B138" s="4"/>
      <c r="C138" s="4"/>
      <c r="D138" s="4"/>
      <c r="E138" s="4"/>
      <c r="F138" s="4"/>
      <c r="G138" s="4"/>
      <c r="H138" s="4"/>
      <c r="I138" s="4"/>
      <c r="J138" s="4"/>
      <c r="K138" s="4"/>
      <c r="M138" s="4"/>
      <c r="N138" s="4"/>
    </row>
    <row r="139" spans="1:14" x14ac:dyDescent="0.3">
      <c r="A139" s="51"/>
      <c r="B139" s="4"/>
      <c r="C139" s="4"/>
      <c r="D139" s="4"/>
      <c r="E139" s="4"/>
      <c r="F139" s="4"/>
      <c r="G139" s="4"/>
      <c r="H139" s="4"/>
      <c r="I139" s="4"/>
      <c r="J139" s="4"/>
      <c r="K139" s="4"/>
      <c r="M139" s="4"/>
      <c r="N139" s="4"/>
    </row>
    <row r="140" spans="1:14" x14ac:dyDescent="0.3">
      <c r="A140" s="51"/>
      <c r="B140" s="4"/>
      <c r="C140" s="4"/>
      <c r="D140" s="4"/>
      <c r="E140" s="4"/>
      <c r="F140" s="4"/>
      <c r="G140" s="4"/>
      <c r="H140" s="4"/>
      <c r="I140" s="4"/>
      <c r="J140" s="4"/>
      <c r="K140" s="4"/>
      <c r="M140" s="4"/>
      <c r="N140" s="4"/>
    </row>
    <row r="141" spans="1:14" x14ac:dyDescent="0.3">
      <c r="A141" s="51"/>
      <c r="B141" s="4"/>
      <c r="C141" s="4"/>
      <c r="D141" s="4"/>
      <c r="E141" s="4"/>
      <c r="F141" s="4"/>
      <c r="G141" s="4"/>
      <c r="H141" s="4"/>
      <c r="I141" s="4"/>
      <c r="J141" s="4"/>
      <c r="K141" s="4"/>
      <c r="M141" s="4"/>
      <c r="N141" s="4"/>
    </row>
    <row r="142" spans="1:14" x14ac:dyDescent="0.3">
      <c r="A142" s="51"/>
      <c r="B142" s="4"/>
      <c r="C142" s="4"/>
      <c r="D142" s="4"/>
      <c r="E142" s="4"/>
      <c r="F142" s="4"/>
      <c r="G142" s="4"/>
      <c r="H142" s="4"/>
      <c r="I142" s="4"/>
      <c r="J142" s="4"/>
      <c r="K142" s="4"/>
      <c r="M142" s="4"/>
      <c r="N142" s="4"/>
    </row>
    <row r="143" spans="1:14" x14ac:dyDescent="0.3">
      <c r="A143" s="51"/>
      <c r="B143" s="4"/>
      <c r="C143" s="4"/>
      <c r="D143" s="4"/>
      <c r="E143" s="4"/>
      <c r="F143" s="4"/>
      <c r="G143" s="4"/>
      <c r="H143" s="4"/>
      <c r="I143" s="4"/>
      <c r="J143" s="4"/>
      <c r="K143" s="4"/>
      <c r="M143" s="4"/>
      <c r="N143" s="4"/>
    </row>
    <row r="144" spans="1:14" x14ac:dyDescent="0.3">
      <c r="A144" s="51"/>
      <c r="B144" s="4"/>
      <c r="C144" s="4"/>
      <c r="D144" s="4"/>
      <c r="E144" s="4"/>
      <c r="F144" s="4"/>
      <c r="G144" s="4"/>
      <c r="H144" s="4"/>
      <c r="I144" s="4"/>
      <c r="J144" s="4"/>
      <c r="K144" s="4"/>
      <c r="M144" s="4"/>
      <c r="N144" s="4"/>
    </row>
    <row r="145" spans="1:14" x14ac:dyDescent="0.3">
      <c r="A145" s="51"/>
      <c r="B145" s="4"/>
      <c r="C145" s="4"/>
      <c r="D145" s="4"/>
      <c r="E145" s="4"/>
      <c r="F145" s="4"/>
      <c r="G145" s="4"/>
      <c r="H145" s="4"/>
      <c r="I145" s="4"/>
      <c r="J145" s="4"/>
      <c r="K145" s="4"/>
      <c r="M145" s="4"/>
      <c r="N145" s="4"/>
    </row>
    <row r="146" spans="1:14" x14ac:dyDescent="0.3">
      <c r="A146" s="51"/>
      <c r="B146" s="4"/>
      <c r="C146" s="4"/>
      <c r="D146" s="4"/>
      <c r="E146" s="4"/>
      <c r="F146" s="4"/>
      <c r="G146" s="4"/>
      <c r="H146" s="4"/>
      <c r="I146" s="4"/>
      <c r="J146" s="4"/>
      <c r="K146" s="4"/>
      <c r="M146" s="4"/>
      <c r="N146" s="4"/>
    </row>
    <row r="147" spans="1:14" x14ac:dyDescent="0.3">
      <c r="A147" s="51"/>
      <c r="B147" s="4"/>
      <c r="C147" s="4"/>
      <c r="D147" s="4"/>
      <c r="E147" s="4"/>
      <c r="F147" s="4"/>
      <c r="G147" s="4"/>
      <c r="H147" s="4"/>
      <c r="I147" s="4"/>
      <c r="J147" s="4"/>
      <c r="K147" s="4"/>
      <c r="M147" s="4"/>
      <c r="N147" s="4"/>
    </row>
    <row r="148" spans="1:14" x14ac:dyDescent="0.3">
      <c r="A148" s="51"/>
      <c r="B148" s="4"/>
      <c r="C148" s="4"/>
      <c r="D148" s="4"/>
      <c r="E148" s="4"/>
      <c r="F148" s="4"/>
      <c r="G148" s="4"/>
      <c r="H148" s="4"/>
      <c r="I148" s="4"/>
      <c r="J148" s="4"/>
      <c r="K148" s="4"/>
      <c r="M148" s="4"/>
      <c r="N148" s="4"/>
    </row>
    <row r="149" spans="1:14" x14ac:dyDescent="0.3">
      <c r="A149" s="51"/>
      <c r="B149" s="4"/>
      <c r="C149" s="4"/>
      <c r="D149" s="4"/>
      <c r="E149" s="4"/>
      <c r="F149" s="4"/>
      <c r="G149" s="4"/>
      <c r="H149" s="4"/>
      <c r="I149" s="4"/>
      <c r="J149" s="4"/>
      <c r="K149" s="4"/>
      <c r="M149" s="4"/>
      <c r="N149" s="4"/>
    </row>
    <row r="150" spans="1:14" x14ac:dyDescent="0.3">
      <c r="A150" s="51"/>
      <c r="B150" s="4"/>
      <c r="C150" s="4"/>
      <c r="D150" s="4"/>
      <c r="E150" s="4"/>
      <c r="F150" s="4"/>
      <c r="G150" s="4"/>
      <c r="H150" s="4"/>
      <c r="I150" s="4"/>
      <c r="J150" s="4"/>
      <c r="K150" s="4"/>
      <c r="M150" s="4"/>
      <c r="N150" s="4"/>
    </row>
    <row r="151" spans="1:14" x14ac:dyDescent="0.3">
      <c r="A151" s="51"/>
      <c r="B151" s="4"/>
      <c r="C151" s="4"/>
      <c r="D151" s="4"/>
      <c r="E151" s="4"/>
      <c r="F151" s="4"/>
      <c r="G151" s="4"/>
      <c r="H151" s="4"/>
      <c r="I151" s="4"/>
      <c r="J151" s="4"/>
      <c r="K151" s="4"/>
      <c r="M151" s="4"/>
      <c r="N151" s="4"/>
    </row>
    <row r="152" spans="1:14" x14ac:dyDescent="0.3">
      <c r="A152" s="51"/>
      <c r="B152" s="4"/>
      <c r="C152" s="4"/>
      <c r="D152" s="4"/>
      <c r="E152" s="4"/>
      <c r="F152" s="4"/>
      <c r="G152" s="4"/>
      <c r="H152" s="4"/>
      <c r="I152" s="4"/>
      <c r="J152" s="4"/>
      <c r="K152" s="4"/>
      <c r="M152" s="4"/>
      <c r="N152" s="4"/>
    </row>
    <row r="153" spans="1:14" x14ac:dyDescent="0.3">
      <c r="A153" s="51"/>
      <c r="B153" s="4"/>
      <c r="C153" s="4"/>
      <c r="D153" s="4"/>
      <c r="E153" s="4"/>
      <c r="F153" s="4"/>
      <c r="G153" s="4"/>
      <c r="H153" s="4"/>
      <c r="I153" s="4"/>
      <c r="J153" s="4"/>
      <c r="K153" s="4"/>
      <c r="M153" s="4"/>
      <c r="N153" s="4"/>
    </row>
    <row r="154" spans="1:14" x14ac:dyDescent="0.3">
      <c r="A154" s="51"/>
      <c r="B154" s="4"/>
      <c r="C154" s="4"/>
      <c r="D154" s="4"/>
      <c r="E154" s="4"/>
      <c r="F154" s="4"/>
      <c r="G154" s="4"/>
      <c r="H154" s="4"/>
      <c r="I154" s="4"/>
      <c r="J154" s="4"/>
      <c r="K154" s="4"/>
      <c r="M154" s="4"/>
      <c r="N154" s="4"/>
    </row>
    <row r="155" spans="1:14" x14ac:dyDescent="0.3">
      <c r="A155" s="51"/>
      <c r="B155" s="4"/>
      <c r="C155" s="4"/>
      <c r="D155" s="4"/>
      <c r="E155" s="4"/>
      <c r="F155" s="4"/>
      <c r="G155" s="4"/>
      <c r="H155" s="4"/>
      <c r="I155" s="4"/>
      <c r="J155" s="4"/>
      <c r="K155" s="4"/>
      <c r="M155" s="4"/>
      <c r="N155" s="4"/>
    </row>
    <row r="156" spans="1:14" x14ac:dyDescent="0.3">
      <c r="A156" s="51"/>
      <c r="B156" s="4"/>
      <c r="C156" s="4"/>
      <c r="D156" s="4"/>
      <c r="E156" s="4"/>
      <c r="F156" s="4"/>
      <c r="G156" s="4"/>
      <c r="H156" s="4"/>
      <c r="I156" s="4"/>
      <c r="J156" s="4"/>
      <c r="K156" s="4"/>
      <c r="M156" s="4"/>
      <c r="N156" s="4"/>
    </row>
    <row r="157" spans="1:14" x14ac:dyDescent="0.3">
      <c r="A157" s="51"/>
      <c r="B157" s="4"/>
      <c r="C157" s="4"/>
      <c r="D157" s="4"/>
      <c r="E157" s="4"/>
      <c r="F157" s="4"/>
      <c r="G157" s="4"/>
      <c r="H157" s="4"/>
      <c r="I157" s="4"/>
      <c r="J157" s="4"/>
      <c r="K157" s="4"/>
      <c r="M157" s="4"/>
      <c r="N157" s="4"/>
    </row>
    <row r="158" spans="1:14" x14ac:dyDescent="0.3">
      <c r="A158" s="51"/>
      <c r="B158" s="4"/>
      <c r="C158" s="4"/>
      <c r="D158" s="4"/>
      <c r="E158" s="4"/>
      <c r="F158" s="4"/>
      <c r="G158" s="4"/>
      <c r="H158" s="4"/>
      <c r="I158" s="4"/>
      <c r="J158" s="4"/>
      <c r="K158" s="4"/>
      <c r="M158" s="4"/>
      <c r="N158" s="4"/>
    </row>
    <row r="159" spans="1:14" x14ac:dyDescent="0.3">
      <c r="A159" s="51"/>
      <c r="B159" s="4"/>
      <c r="C159" s="4"/>
      <c r="D159" s="4"/>
      <c r="E159" s="4"/>
      <c r="F159" s="4"/>
      <c r="G159" s="4"/>
      <c r="H159" s="4"/>
      <c r="I159" s="4"/>
      <c r="J159" s="4"/>
      <c r="K159" s="4"/>
      <c r="M159" s="4"/>
      <c r="N159" s="4"/>
    </row>
    <row r="160" spans="1:14" x14ac:dyDescent="0.3">
      <c r="A160" s="51"/>
      <c r="B160" s="4"/>
      <c r="C160" s="4"/>
      <c r="D160" s="4"/>
      <c r="E160" s="4"/>
      <c r="F160" s="4"/>
      <c r="G160" s="4"/>
      <c r="H160" s="4"/>
      <c r="I160" s="4"/>
      <c r="J160" s="4"/>
      <c r="K160" s="4"/>
      <c r="M160" s="4"/>
      <c r="N160" s="4"/>
    </row>
    <row r="161" spans="1:14" x14ac:dyDescent="0.3">
      <c r="A161" s="51"/>
      <c r="B161" s="4"/>
      <c r="C161" s="4"/>
      <c r="D161" s="4"/>
      <c r="E161" s="4"/>
      <c r="F161" s="4"/>
      <c r="G161" s="4"/>
      <c r="H161" s="4"/>
      <c r="I161" s="4"/>
      <c r="J161" s="4"/>
      <c r="K161" s="4"/>
      <c r="M161" s="4"/>
      <c r="N161" s="4"/>
    </row>
    <row r="162" spans="1:14" x14ac:dyDescent="0.3">
      <c r="A162" s="51"/>
      <c r="B162" s="4"/>
      <c r="C162" s="4"/>
      <c r="D162" s="4"/>
      <c r="E162" s="4"/>
      <c r="F162" s="4"/>
      <c r="G162" s="4"/>
      <c r="H162" s="4"/>
      <c r="I162" s="4"/>
      <c r="J162" s="4"/>
      <c r="K162" s="4"/>
      <c r="M162" s="4"/>
      <c r="N162" s="4"/>
    </row>
    <row r="163" spans="1:14" x14ac:dyDescent="0.3">
      <c r="A163" s="51"/>
      <c r="B163" s="4"/>
      <c r="C163" s="4"/>
      <c r="D163" s="4"/>
      <c r="E163" s="4"/>
      <c r="F163" s="4"/>
      <c r="G163" s="4"/>
      <c r="H163" s="4"/>
      <c r="I163" s="4"/>
      <c r="J163" s="4"/>
      <c r="K163" s="4"/>
      <c r="M163" s="4"/>
      <c r="N163" s="4"/>
    </row>
    <row r="164" spans="1:14" x14ac:dyDescent="0.3">
      <c r="A164" s="51"/>
      <c r="B164" s="4"/>
      <c r="C164" s="4"/>
      <c r="D164" s="4"/>
      <c r="E164" s="4"/>
      <c r="F164" s="4"/>
      <c r="G164" s="4"/>
      <c r="H164" s="4"/>
      <c r="I164" s="4"/>
      <c r="J164" s="4"/>
      <c r="K164" s="4"/>
      <c r="M164" s="4"/>
      <c r="N164" s="4"/>
    </row>
    <row r="165" spans="1:14" x14ac:dyDescent="0.3">
      <c r="A165" s="51"/>
      <c r="B165" s="4"/>
      <c r="C165" s="4"/>
      <c r="D165" s="4"/>
      <c r="E165" s="4"/>
      <c r="F165" s="4"/>
      <c r="G165" s="4"/>
      <c r="H165" s="4"/>
      <c r="I165" s="4"/>
      <c r="J165" s="4"/>
      <c r="K165" s="4"/>
      <c r="M165" s="4"/>
      <c r="N165" s="4"/>
    </row>
    <row r="166" spans="1:14" x14ac:dyDescent="0.3">
      <c r="A166" s="51"/>
      <c r="B166" s="4"/>
      <c r="C166" s="4"/>
      <c r="D166" s="4"/>
      <c r="E166" s="4"/>
      <c r="F166" s="4"/>
      <c r="G166" s="4"/>
      <c r="H166" s="4"/>
      <c r="I166" s="4"/>
      <c r="J166" s="4"/>
      <c r="K166" s="4"/>
      <c r="M166" s="4"/>
      <c r="N166" s="4"/>
    </row>
    <row r="167" spans="1:14" x14ac:dyDescent="0.3">
      <c r="A167" s="51"/>
      <c r="B167" s="4"/>
      <c r="C167" s="4"/>
      <c r="D167" s="4"/>
      <c r="E167" s="4"/>
      <c r="F167" s="4"/>
      <c r="G167" s="4"/>
      <c r="H167" s="4"/>
      <c r="I167" s="4"/>
      <c r="J167" s="4"/>
      <c r="K167" s="4"/>
      <c r="M167" s="4"/>
      <c r="N167" s="4"/>
    </row>
    <row r="168" spans="1:14" x14ac:dyDescent="0.3">
      <c r="A168" s="51"/>
      <c r="B168" s="4"/>
      <c r="C168" s="4"/>
      <c r="D168" s="4"/>
      <c r="E168" s="4"/>
      <c r="F168" s="4"/>
      <c r="G168" s="4"/>
      <c r="H168" s="4"/>
      <c r="I168" s="4"/>
      <c r="J168" s="4"/>
      <c r="K168" s="4"/>
      <c r="M168" s="4"/>
      <c r="N168" s="4"/>
    </row>
    <row r="169" spans="1:14" x14ac:dyDescent="0.3">
      <c r="A169" s="51"/>
      <c r="B169" s="4"/>
      <c r="C169" s="4"/>
      <c r="D169" s="4"/>
      <c r="E169" s="4"/>
      <c r="F169" s="4"/>
      <c r="G169" s="4"/>
      <c r="H169" s="4"/>
      <c r="I169" s="4"/>
      <c r="J169" s="4"/>
      <c r="K169" s="4"/>
      <c r="M169" s="4"/>
      <c r="N169" s="4"/>
    </row>
    <row r="170" spans="1:14" x14ac:dyDescent="0.3">
      <c r="A170" s="51"/>
      <c r="B170" s="4"/>
      <c r="C170" s="4"/>
      <c r="D170" s="4"/>
      <c r="E170" s="4"/>
      <c r="F170" s="4"/>
      <c r="G170" s="4"/>
      <c r="H170" s="4"/>
      <c r="I170" s="4"/>
      <c r="J170" s="4"/>
      <c r="K170" s="4"/>
      <c r="M170" s="4"/>
      <c r="N170" s="4"/>
    </row>
    <row r="171" spans="1:14" x14ac:dyDescent="0.3">
      <c r="A171" s="51"/>
      <c r="B171" s="4"/>
      <c r="C171" s="4"/>
      <c r="D171" s="4"/>
      <c r="E171" s="4"/>
      <c r="F171" s="4"/>
      <c r="G171" s="4"/>
      <c r="H171" s="4"/>
      <c r="I171" s="4"/>
      <c r="J171" s="4"/>
      <c r="K171" s="4"/>
      <c r="M171" s="4"/>
      <c r="N171" s="4"/>
    </row>
    <row r="172" spans="1:14" x14ac:dyDescent="0.3">
      <c r="A172" s="51"/>
      <c r="B172" s="4"/>
      <c r="C172" s="4"/>
      <c r="D172" s="4"/>
      <c r="E172" s="4"/>
      <c r="F172" s="4"/>
      <c r="G172" s="4"/>
      <c r="H172" s="4"/>
      <c r="I172" s="4"/>
      <c r="J172" s="4"/>
      <c r="K172" s="4"/>
      <c r="M172" s="4"/>
      <c r="N172" s="4"/>
    </row>
    <row r="173" spans="1:14" x14ac:dyDescent="0.3">
      <c r="A173" s="51"/>
      <c r="B173" s="4"/>
      <c r="C173" s="4"/>
      <c r="D173" s="4"/>
      <c r="E173" s="4"/>
      <c r="F173" s="4"/>
      <c r="G173" s="4"/>
      <c r="H173" s="4"/>
      <c r="I173" s="4"/>
      <c r="J173" s="4"/>
      <c r="K173" s="4"/>
      <c r="M173" s="4"/>
      <c r="N173" s="4"/>
    </row>
    <row r="174" spans="1:14" x14ac:dyDescent="0.3">
      <c r="A174" s="51"/>
      <c r="B174" s="4"/>
      <c r="C174" s="4"/>
      <c r="D174" s="4"/>
      <c r="E174" s="4"/>
      <c r="F174" s="4"/>
      <c r="G174" s="4"/>
      <c r="H174" s="4"/>
      <c r="I174" s="4"/>
      <c r="J174" s="4"/>
      <c r="K174" s="4"/>
      <c r="M174" s="4"/>
      <c r="N174" s="4"/>
    </row>
    <row r="175" spans="1:14" x14ac:dyDescent="0.3">
      <c r="A175" s="51"/>
      <c r="B175" s="4"/>
      <c r="C175" s="4"/>
      <c r="D175" s="4"/>
      <c r="E175" s="4"/>
      <c r="F175" s="4"/>
      <c r="G175" s="4"/>
      <c r="H175" s="4"/>
      <c r="I175" s="4"/>
      <c r="J175" s="4"/>
      <c r="K175" s="4"/>
      <c r="M175" s="4"/>
      <c r="N175" s="4"/>
    </row>
    <row r="176" spans="1:14" x14ac:dyDescent="0.3">
      <c r="A176" s="51"/>
      <c r="B176" s="4"/>
      <c r="C176" s="4"/>
      <c r="D176" s="4"/>
      <c r="E176" s="4"/>
      <c r="F176" s="4"/>
      <c r="G176" s="4"/>
      <c r="H176" s="4"/>
      <c r="I176" s="4"/>
      <c r="J176" s="4"/>
      <c r="K176" s="4"/>
      <c r="M176" s="4"/>
      <c r="N176" s="4"/>
    </row>
    <row r="177" spans="1:14" x14ac:dyDescent="0.3">
      <c r="A177" s="51"/>
      <c r="B177" s="4"/>
      <c r="C177" s="4"/>
      <c r="D177" s="4"/>
      <c r="E177" s="4"/>
      <c r="F177" s="4"/>
      <c r="G177" s="4"/>
      <c r="H177" s="4"/>
      <c r="I177" s="4"/>
      <c r="J177" s="4"/>
      <c r="K177" s="4"/>
      <c r="M177" s="4"/>
      <c r="N177" s="4"/>
    </row>
    <row r="178" spans="1:14" x14ac:dyDescent="0.3">
      <c r="A178" s="51"/>
      <c r="B178" s="4"/>
      <c r="C178" s="4"/>
      <c r="D178" s="4"/>
      <c r="E178" s="4"/>
      <c r="F178" s="4"/>
      <c r="G178" s="4"/>
      <c r="H178" s="4"/>
      <c r="I178" s="4"/>
      <c r="J178" s="4"/>
      <c r="K178" s="4"/>
      <c r="M178" s="4"/>
      <c r="N178" s="4"/>
    </row>
    <row r="179" spans="1:14" x14ac:dyDescent="0.3">
      <c r="A179" s="51"/>
      <c r="B179" s="4"/>
      <c r="C179" s="4"/>
      <c r="D179" s="4"/>
      <c r="E179" s="4"/>
      <c r="F179" s="4"/>
      <c r="G179" s="4"/>
      <c r="H179" s="4"/>
      <c r="I179" s="4"/>
      <c r="J179" s="4"/>
      <c r="K179" s="4"/>
      <c r="M179" s="4"/>
      <c r="N179" s="4"/>
    </row>
    <row r="180" spans="1:14" x14ac:dyDescent="0.3">
      <c r="A180" s="51"/>
      <c r="B180" s="4"/>
      <c r="C180" s="4"/>
      <c r="D180" s="4"/>
      <c r="E180" s="4"/>
      <c r="F180" s="4"/>
      <c r="G180" s="4"/>
      <c r="H180" s="4"/>
      <c r="I180" s="4"/>
      <c r="J180" s="4"/>
      <c r="K180" s="4"/>
      <c r="M180" s="4"/>
      <c r="N180" s="4"/>
    </row>
    <row r="181" spans="1:14" x14ac:dyDescent="0.3">
      <c r="A181" s="51"/>
      <c r="B181" s="4"/>
      <c r="C181" s="4"/>
      <c r="D181" s="4"/>
      <c r="E181" s="4"/>
      <c r="F181" s="4"/>
      <c r="G181" s="4"/>
      <c r="H181" s="4"/>
      <c r="I181" s="4"/>
      <c r="J181" s="4"/>
      <c r="K181" s="4"/>
      <c r="M181" s="4"/>
      <c r="N181" s="4"/>
    </row>
    <row r="182" spans="1:14" x14ac:dyDescent="0.3">
      <c r="A182" s="51"/>
      <c r="B182" s="4"/>
      <c r="C182" s="4"/>
      <c r="D182" s="4"/>
      <c r="E182" s="4"/>
      <c r="F182" s="4"/>
      <c r="G182" s="4"/>
      <c r="H182" s="4"/>
      <c r="I182" s="4"/>
      <c r="J182" s="4"/>
      <c r="K182" s="4"/>
      <c r="M182" s="4"/>
      <c r="N182" s="4"/>
    </row>
    <row r="183" spans="1:14" x14ac:dyDescent="0.3">
      <c r="A183" s="51"/>
      <c r="B183" s="4"/>
      <c r="C183" s="4"/>
      <c r="D183" s="4"/>
      <c r="E183" s="4"/>
      <c r="F183" s="4"/>
      <c r="G183" s="4"/>
      <c r="H183" s="4"/>
      <c r="I183" s="4"/>
      <c r="J183" s="4"/>
      <c r="K183" s="4"/>
      <c r="M183" s="4"/>
      <c r="N183" s="4"/>
    </row>
    <row r="184" spans="1:14" x14ac:dyDescent="0.3">
      <c r="A184" s="51"/>
      <c r="B184" s="4"/>
      <c r="C184" s="4"/>
      <c r="D184" s="4"/>
      <c r="E184" s="4"/>
      <c r="F184" s="4"/>
      <c r="G184" s="4"/>
      <c r="H184" s="4"/>
      <c r="I184" s="4"/>
      <c r="J184" s="4"/>
      <c r="K184" s="4"/>
      <c r="M184" s="4"/>
      <c r="N184" s="4"/>
    </row>
    <row r="185" spans="1:14" x14ac:dyDescent="0.3">
      <c r="A185" s="51"/>
      <c r="B185" s="4"/>
      <c r="C185" s="4"/>
      <c r="D185" s="4"/>
      <c r="E185" s="4"/>
      <c r="F185" s="4"/>
      <c r="G185" s="4"/>
      <c r="H185" s="4"/>
      <c r="I185" s="4"/>
      <c r="J185" s="4"/>
      <c r="K185" s="4"/>
      <c r="M185" s="4"/>
      <c r="N185" s="4"/>
    </row>
    <row r="186" spans="1:14" x14ac:dyDescent="0.3">
      <c r="A186" s="51"/>
      <c r="B186" s="4"/>
      <c r="C186" s="4"/>
      <c r="D186" s="4"/>
      <c r="E186" s="4"/>
      <c r="F186" s="4"/>
      <c r="G186" s="4"/>
      <c r="H186" s="4"/>
      <c r="I186" s="4"/>
      <c r="J186" s="4"/>
      <c r="K186" s="4"/>
      <c r="M186" s="4"/>
      <c r="N186" s="4"/>
    </row>
    <row r="187" spans="1:14" x14ac:dyDescent="0.3">
      <c r="A187" s="51"/>
      <c r="B187" s="4"/>
      <c r="C187" s="4"/>
      <c r="D187" s="4"/>
      <c r="E187" s="4"/>
      <c r="F187" s="4"/>
      <c r="G187" s="4"/>
      <c r="H187" s="4"/>
      <c r="I187" s="4"/>
      <c r="J187" s="4"/>
      <c r="K187" s="4"/>
      <c r="M187" s="4"/>
      <c r="N187" s="4"/>
    </row>
    <row r="188" spans="1:14" x14ac:dyDescent="0.3">
      <c r="A188" s="51"/>
      <c r="B188" s="4"/>
      <c r="C188" s="4"/>
      <c r="D188" s="4"/>
      <c r="E188" s="4"/>
      <c r="F188" s="4"/>
      <c r="G188" s="4"/>
      <c r="H188" s="4"/>
      <c r="I188" s="4"/>
      <c r="J188" s="4"/>
      <c r="K188" s="4"/>
      <c r="M188" s="4"/>
      <c r="N188" s="4"/>
    </row>
    <row r="189" spans="1:14" x14ac:dyDescent="0.3">
      <c r="A189" s="51"/>
      <c r="B189" s="4"/>
      <c r="C189" s="4"/>
      <c r="D189" s="4"/>
      <c r="E189" s="4"/>
      <c r="F189" s="4"/>
      <c r="G189" s="4"/>
      <c r="H189" s="4"/>
      <c r="I189" s="4"/>
      <c r="J189" s="4"/>
      <c r="K189" s="4"/>
      <c r="M189" s="4"/>
      <c r="N189" s="4"/>
    </row>
    <row r="190" spans="1:14" x14ac:dyDescent="0.3">
      <c r="A190" s="51"/>
      <c r="B190" s="4"/>
      <c r="C190" s="4"/>
      <c r="D190" s="4"/>
      <c r="E190" s="4"/>
      <c r="F190" s="4"/>
      <c r="G190" s="4"/>
      <c r="H190" s="4"/>
      <c r="I190" s="4"/>
      <c r="J190" s="4"/>
      <c r="K190" s="4"/>
      <c r="M190" s="4"/>
      <c r="N190" s="4"/>
    </row>
    <row r="191" spans="1:14" x14ac:dyDescent="0.3">
      <c r="A191" s="51"/>
      <c r="B191" s="4"/>
      <c r="C191" s="4"/>
      <c r="D191" s="4"/>
      <c r="E191" s="4"/>
      <c r="F191" s="4"/>
      <c r="G191" s="4"/>
      <c r="H191" s="4"/>
      <c r="I191" s="4"/>
      <c r="J191" s="4"/>
      <c r="K191" s="4"/>
      <c r="M191" s="4"/>
      <c r="N191" s="4"/>
    </row>
    <row r="192" spans="1:14" x14ac:dyDescent="0.3">
      <c r="A192" s="51"/>
      <c r="B192" s="4"/>
      <c r="C192" s="4"/>
      <c r="D192" s="4"/>
      <c r="E192" s="4"/>
      <c r="F192" s="4"/>
      <c r="G192" s="4"/>
      <c r="H192" s="4"/>
      <c r="I192" s="4"/>
      <c r="J192" s="4"/>
      <c r="K192" s="4"/>
      <c r="M192" s="4"/>
      <c r="N192" s="4"/>
    </row>
    <row r="193" spans="1:14" x14ac:dyDescent="0.3">
      <c r="A193" s="51"/>
      <c r="B193" s="4"/>
      <c r="C193" s="4"/>
      <c r="D193" s="4"/>
      <c r="E193" s="4"/>
      <c r="F193" s="4"/>
      <c r="G193" s="4"/>
      <c r="H193" s="4"/>
      <c r="I193" s="4"/>
      <c r="J193" s="4"/>
      <c r="K193" s="4"/>
      <c r="M193" s="4"/>
      <c r="N193" s="4"/>
    </row>
    <row r="194" spans="1:14" x14ac:dyDescent="0.3">
      <c r="A194" s="51"/>
      <c r="B194" s="4"/>
      <c r="C194" s="4"/>
      <c r="D194" s="4"/>
      <c r="E194" s="4"/>
      <c r="F194" s="4"/>
      <c r="G194" s="4"/>
      <c r="H194" s="4"/>
      <c r="I194" s="4"/>
      <c r="J194" s="4"/>
      <c r="K194" s="4"/>
      <c r="M194" s="4"/>
      <c r="N194" s="4"/>
    </row>
    <row r="195" spans="1:14" x14ac:dyDescent="0.3">
      <c r="A195" s="51"/>
      <c r="B195" s="4"/>
      <c r="C195" s="4"/>
      <c r="D195" s="4"/>
      <c r="E195" s="4"/>
      <c r="F195" s="4"/>
      <c r="G195" s="4"/>
      <c r="H195" s="4"/>
      <c r="I195" s="4"/>
      <c r="J195" s="4"/>
      <c r="K195" s="4"/>
      <c r="M195" s="4"/>
      <c r="N195" s="4"/>
    </row>
    <row r="196" spans="1:14" x14ac:dyDescent="0.3">
      <c r="A196" s="51"/>
      <c r="B196" s="4"/>
      <c r="C196" s="4"/>
      <c r="D196" s="4"/>
      <c r="E196" s="4"/>
      <c r="F196" s="4"/>
      <c r="G196" s="4"/>
      <c r="H196" s="4"/>
      <c r="I196" s="4"/>
      <c r="J196" s="4"/>
      <c r="K196" s="4"/>
      <c r="M196" s="4"/>
      <c r="N196" s="4"/>
    </row>
    <row r="197" spans="1:14" x14ac:dyDescent="0.3">
      <c r="A197" s="51"/>
      <c r="B197" s="4"/>
      <c r="C197" s="4"/>
      <c r="D197" s="4"/>
      <c r="E197" s="4"/>
      <c r="F197" s="4"/>
      <c r="G197" s="4"/>
      <c r="H197" s="4"/>
      <c r="I197" s="4"/>
      <c r="J197" s="4"/>
      <c r="K197" s="4"/>
      <c r="M197" s="4"/>
      <c r="N197" s="4"/>
    </row>
    <row r="198" spans="1:14" x14ac:dyDescent="0.3">
      <c r="A198" s="51"/>
      <c r="B198" s="4"/>
      <c r="C198" s="4"/>
      <c r="D198" s="4"/>
      <c r="E198" s="4"/>
      <c r="F198" s="4"/>
      <c r="G198" s="4"/>
      <c r="H198" s="4"/>
      <c r="I198" s="4"/>
      <c r="J198" s="4"/>
      <c r="K198" s="4"/>
      <c r="M198" s="4"/>
      <c r="N198" s="4"/>
    </row>
    <row r="199" spans="1:14" x14ac:dyDescent="0.3">
      <c r="A199" s="51"/>
      <c r="B199" s="4"/>
      <c r="C199" s="4"/>
      <c r="D199" s="4"/>
      <c r="E199" s="4"/>
      <c r="F199" s="4"/>
      <c r="G199" s="4"/>
      <c r="H199" s="4"/>
      <c r="I199" s="4"/>
      <c r="J199" s="4"/>
      <c r="K199" s="4"/>
      <c r="M199" s="4"/>
      <c r="N199" s="4"/>
    </row>
    <row r="200" spans="1:14" x14ac:dyDescent="0.3">
      <c r="A200" s="51"/>
      <c r="B200" s="4"/>
      <c r="C200" s="4"/>
      <c r="D200" s="4"/>
      <c r="E200" s="4"/>
      <c r="F200" s="4"/>
      <c r="G200" s="4"/>
      <c r="H200" s="4"/>
      <c r="I200" s="4"/>
      <c r="J200" s="4"/>
      <c r="K200" s="4"/>
      <c r="M200" s="4"/>
      <c r="N200" s="4"/>
    </row>
    <row r="201" spans="1:14" x14ac:dyDescent="0.3">
      <c r="A201" s="51"/>
      <c r="B201" s="4"/>
      <c r="C201" s="4"/>
      <c r="D201" s="4"/>
      <c r="E201" s="4"/>
      <c r="F201" s="4"/>
      <c r="G201" s="4"/>
      <c r="H201" s="4"/>
      <c r="I201" s="4"/>
      <c r="J201" s="4"/>
      <c r="K201" s="4"/>
      <c r="M201" s="4"/>
      <c r="N201" s="4"/>
    </row>
    <row r="202" spans="1:14" x14ac:dyDescent="0.3">
      <c r="A202" s="51"/>
      <c r="B202" s="4"/>
      <c r="C202" s="4"/>
      <c r="D202" s="4"/>
      <c r="E202" s="4"/>
      <c r="F202" s="4"/>
      <c r="G202" s="4"/>
      <c r="H202" s="4"/>
      <c r="I202" s="4"/>
      <c r="J202" s="4"/>
      <c r="K202" s="4"/>
      <c r="M202" s="4"/>
      <c r="N202" s="4"/>
    </row>
    <row r="203" spans="1:14" x14ac:dyDescent="0.3">
      <c r="A203" s="51"/>
      <c r="B203" s="4"/>
      <c r="C203" s="4"/>
      <c r="D203" s="4"/>
      <c r="E203" s="4"/>
      <c r="F203" s="4"/>
      <c r="G203" s="4"/>
      <c r="H203" s="4"/>
      <c r="I203" s="4"/>
      <c r="J203" s="4"/>
      <c r="K203" s="4"/>
      <c r="M203" s="4"/>
      <c r="N203" s="4"/>
    </row>
    <row r="204" spans="1:14" x14ac:dyDescent="0.3">
      <c r="A204" s="51"/>
      <c r="B204" s="4"/>
      <c r="C204" s="4"/>
      <c r="D204" s="4"/>
      <c r="E204" s="4"/>
      <c r="F204" s="4"/>
      <c r="G204" s="4"/>
      <c r="H204" s="4"/>
      <c r="I204" s="4"/>
      <c r="J204" s="4"/>
      <c r="K204" s="4"/>
      <c r="M204" s="4"/>
      <c r="N204" s="4"/>
    </row>
    <row r="205" spans="1:14" x14ac:dyDescent="0.3">
      <c r="A205" s="51"/>
      <c r="B205" s="4"/>
      <c r="C205" s="4"/>
      <c r="D205" s="4"/>
      <c r="E205" s="4"/>
      <c r="F205" s="4"/>
      <c r="G205" s="4"/>
      <c r="H205" s="4"/>
      <c r="I205" s="4"/>
      <c r="J205" s="4"/>
      <c r="K205" s="4"/>
      <c r="M205" s="4"/>
      <c r="N205" s="4"/>
    </row>
    <row r="206" spans="1:14" x14ac:dyDescent="0.3">
      <c r="A206" s="51"/>
      <c r="B206" s="4"/>
      <c r="C206" s="4"/>
      <c r="D206" s="4"/>
      <c r="E206" s="4"/>
      <c r="F206" s="4"/>
      <c r="G206" s="4"/>
      <c r="H206" s="4"/>
      <c r="I206" s="4"/>
      <c r="J206" s="4"/>
      <c r="K206" s="4"/>
      <c r="M206" s="4"/>
      <c r="N206" s="4"/>
    </row>
    <row r="207" spans="1:14" x14ac:dyDescent="0.3">
      <c r="A207" s="51"/>
      <c r="B207" s="4"/>
      <c r="C207" s="4"/>
      <c r="D207" s="4"/>
      <c r="E207" s="4"/>
      <c r="F207" s="4"/>
      <c r="G207" s="4"/>
      <c r="H207" s="4"/>
      <c r="I207" s="4"/>
      <c r="J207" s="4"/>
      <c r="K207" s="4"/>
      <c r="M207" s="4"/>
      <c r="N207" s="4"/>
    </row>
    <row r="208" spans="1:14" x14ac:dyDescent="0.3">
      <c r="A208" s="51"/>
      <c r="B208" s="4"/>
      <c r="C208" s="4"/>
      <c r="D208" s="4"/>
      <c r="E208" s="4"/>
      <c r="F208" s="4"/>
      <c r="G208" s="4"/>
      <c r="H208" s="4"/>
      <c r="I208" s="4"/>
      <c r="J208" s="4"/>
      <c r="K208" s="4"/>
      <c r="M208" s="4"/>
      <c r="N208" s="4"/>
    </row>
    <row r="209" spans="1:14" x14ac:dyDescent="0.3">
      <c r="A209" s="51"/>
      <c r="B209" s="4"/>
      <c r="C209" s="4"/>
      <c r="D209" s="4"/>
      <c r="E209" s="4"/>
      <c r="F209" s="4"/>
      <c r="G209" s="4"/>
      <c r="H209" s="4"/>
      <c r="I209" s="4"/>
      <c r="J209" s="4"/>
      <c r="K209" s="4"/>
      <c r="M209" s="4"/>
      <c r="N209" s="4"/>
    </row>
    <row r="210" spans="1:14" x14ac:dyDescent="0.3">
      <c r="A210" s="51"/>
      <c r="B210" s="4"/>
      <c r="C210" s="4"/>
      <c r="D210" s="4"/>
      <c r="E210" s="4"/>
      <c r="F210" s="4"/>
      <c r="G210" s="4"/>
      <c r="H210" s="4"/>
      <c r="I210" s="4"/>
      <c r="J210" s="4"/>
      <c r="K210" s="4"/>
      <c r="M210" s="4"/>
      <c r="N210" s="4"/>
    </row>
    <row r="211" spans="1:14" x14ac:dyDescent="0.3">
      <c r="A211" s="51"/>
      <c r="B211" s="4"/>
      <c r="C211" s="4"/>
      <c r="D211" s="4"/>
      <c r="E211" s="4"/>
      <c r="F211" s="4"/>
      <c r="G211" s="4"/>
      <c r="H211" s="4"/>
      <c r="I211" s="4"/>
      <c r="J211" s="4"/>
      <c r="K211" s="4"/>
      <c r="M211" s="4"/>
      <c r="N211" s="4"/>
    </row>
    <row r="212" spans="1:14" x14ac:dyDescent="0.3">
      <c r="A212" s="51"/>
      <c r="B212" s="4"/>
      <c r="C212" s="4"/>
      <c r="D212" s="4"/>
      <c r="E212" s="4"/>
      <c r="F212" s="4"/>
      <c r="G212" s="4"/>
      <c r="H212" s="4"/>
      <c r="I212" s="4"/>
      <c r="J212" s="4"/>
      <c r="K212" s="4"/>
      <c r="M212" s="4"/>
      <c r="N212" s="4"/>
    </row>
    <row r="213" spans="1:14" x14ac:dyDescent="0.3">
      <c r="A213" s="51"/>
      <c r="B213" s="4"/>
      <c r="C213" s="4"/>
      <c r="D213" s="4"/>
      <c r="E213" s="4"/>
      <c r="F213" s="4"/>
      <c r="G213" s="4"/>
      <c r="H213" s="4"/>
      <c r="I213" s="4"/>
      <c r="J213" s="4"/>
      <c r="K213" s="4"/>
      <c r="M213" s="4"/>
      <c r="N213" s="4"/>
    </row>
    <row r="214" spans="1:14" x14ac:dyDescent="0.3">
      <c r="A214" s="51"/>
      <c r="B214" s="4"/>
      <c r="C214" s="4"/>
      <c r="D214" s="4"/>
      <c r="E214" s="4"/>
      <c r="F214" s="4"/>
      <c r="G214" s="4"/>
      <c r="H214" s="4"/>
      <c r="I214" s="4"/>
      <c r="J214" s="4"/>
      <c r="K214" s="4"/>
      <c r="M214" s="4"/>
      <c r="N214" s="4"/>
    </row>
    <row r="215" spans="1:14" x14ac:dyDescent="0.3">
      <c r="A215" s="51"/>
      <c r="B215" s="4"/>
      <c r="C215" s="4"/>
      <c r="D215" s="4"/>
      <c r="E215" s="4"/>
      <c r="F215" s="4"/>
      <c r="G215" s="4"/>
      <c r="H215" s="4"/>
      <c r="I215" s="4"/>
      <c r="J215" s="4"/>
      <c r="K215" s="4"/>
      <c r="M215" s="4"/>
      <c r="N215" s="4"/>
    </row>
    <row r="216" spans="1:14" x14ac:dyDescent="0.3">
      <c r="A216" s="51"/>
      <c r="B216" s="4"/>
      <c r="C216" s="4"/>
      <c r="D216" s="4"/>
      <c r="E216" s="4"/>
      <c r="F216" s="4"/>
      <c r="G216" s="4"/>
      <c r="H216" s="4"/>
      <c r="I216" s="4"/>
      <c r="J216" s="4"/>
      <c r="K216" s="4"/>
      <c r="M216" s="4"/>
      <c r="N216" s="4"/>
    </row>
    <row r="217" spans="1:14" x14ac:dyDescent="0.3">
      <c r="A217" s="51"/>
      <c r="B217" s="4"/>
      <c r="C217" s="4"/>
      <c r="D217" s="4"/>
      <c r="E217" s="4"/>
      <c r="F217" s="4"/>
      <c r="G217" s="4"/>
      <c r="H217" s="4"/>
      <c r="I217" s="4"/>
      <c r="J217" s="4"/>
      <c r="K217" s="4"/>
      <c r="M217" s="4"/>
      <c r="N217" s="4"/>
    </row>
    <row r="218" spans="1:14" x14ac:dyDescent="0.3">
      <c r="A218" s="51"/>
      <c r="B218" s="4"/>
      <c r="C218" s="4"/>
      <c r="D218" s="4"/>
      <c r="E218" s="4"/>
      <c r="F218" s="4"/>
      <c r="G218" s="4"/>
      <c r="H218" s="4"/>
      <c r="I218" s="4"/>
      <c r="J218" s="4"/>
      <c r="K218" s="4"/>
      <c r="M218" s="4"/>
      <c r="N218" s="4"/>
    </row>
    <row r="219" spans="1:14" x14ac:dyDescent="0.3">
      <c r="A219" s="51"/>
      <c r="B219" s="4"/>
      <c r="C219" s="4"/>
      <c r="D219" s="4"/>
      <c r="E219" s="4"/>
      <c r="F219" s="4"/>
      <c r="G219" s="4"/>
      <c r="H219" s="4"/>
      <c r="I219" s="4"/>
      <c r="J219" s="4"/>
      <c r="K219" s="4"/>
      <c r="M219" s="4"/>
      <c r="N219" s="4"/>
    </row>
    <row r="220" spans="1:14" x14ac:dyDescent="0.3">
      <c r="A220" s="51"/>
      <c r="B220" s="4"/>
      <c r="C220" s="4"/>
      <c r="D220" s="4"/>
      <c r="E220" s="4"/>
      <c r="F220" s="4"/>
      <c r="G220" s="4"/>
      <c r="H220" s="4"/>
      <c r="I220" s="4"/>
      <c r="J220" s="4"/>
      <c r="K220" s="4"/>
      <c r="M220" s="4"/>
      <c r="N220" s="4"/>
    </row>
    <row r="221" spans="1:14" x14ac:dyDescent="0.3">
      <c r="A221" s="51"/>
      <c r="B221" s="4"/>
      <c r="C221" s="4"/>
      <c r="D221" s="4"/>
      <c r="E221" s="4"/>
      <c r="F221" s="4"/>
      <c r="G221" s="4"/>
      <c r="H221" s="4"/>
      <c r="I221" s="4"/>
      <c r="J221" s="4"/>
      <c r="K221" s="4"/>
      <c r="M221" s="4"/>
      <c r="N221" s="4"/>
    </row>
    <row r="222" spans="1:14" x14ac:dyDescent="0.3">
      <c r="A222" s="51"/>
      <c r="B222" s="4"/>
      <c r="C222" s="4"/>
      <c r="D222" s="4"/>
      <c r="E222" s="4"/>
      <c r="F222" s="4"/>
      <c r="G222" s="4"/>
      <c r="H222" s="4"/>
      <c r="I222" s="4"/>
      <c r="J222" s="4"/>
      <c r="K222" s="4"/>
      <c r="M222" s="4"/>
      <c r="N222" s="4"/>
    </row>
    <row r="223" spans="1:14" x14ac:dyDescent="0.3">
      <c r="A223" s="51"/>
      <c r="B223" s="4"/>
      <c r="C223" s="4"/>
      <c r="D223" s="4"/>
      <c r="E223" s="4"/>
      <c r="F223" s="4"/>
      <c r="G223" s="4"/>
      <c r="H223" s="4"/>
      <c r="I223" s="4"/>
      <c r="J223" s="4"/>
      <c r="K223" s="4"/>
      <c r="M223" s="4"/>
      <c r="N223" s="4"/>
    </row>
    <row r="224" spans="1:14" x14ac:dyDescent="0.3">
      <c r="A224" s="51"/>
      <c r="B224" s="4"/>
      <c r="C224" s="4"/>
      <c r="D224" s="4"/>
      <c r="E224" s="4"/>
      <c r="F224" s="4"/>
      <c r="G224" s="4"/>
      <c r="H224" s="4"/>
      <c r="I224" s="4"/>
      <c r="J224" s="4"/>
      <c r="K224" s="4"/>
      <c r="M224" s="4"/>
      <c r="N224" s="4"/>
    </row>
    <row r="225" spans="1:14" x14ac:dyDescent="0.3">
      <c r="A225" s="51"/>
      <c r="B225" s="4"/>
      <c r="C225" s="4"/>
      <c r="D225" s="4"/>
      <c r="E225" s="4"/>
      <c r="F225" s="4"/>
      <c r="G225" s="4"/>
      <c r="H225" s="4"/>
      <c r="I225" s="4"/>
      <c r="J225" s="4"/>
      <c r="K225" s="4"/>
      <c r="M225" s="4"/>
      <c r="N225" s="4"/>
    </row>
    <row r="226" spans="1:14" x14ac:dyDescent="0.3">
      <c r="A226" s="51"/>
      <c r="B226" s="4"/>
      <c r="C226" s="4"/>
      <c r="D226" s="4"/>
      <c r="E226" s="4"/>
      <c r="F226" s="4"/>
      <c r="G226" s="4"/>
      <c r="H226" s="4"/>
      <c r="I226" s="4"/>
      <c r="J226" s="4"/>
      <c r="K226" s="4"/>
      <c r="M226" s="4"/>
      <c r="N226" s="4"/>
    </row>
    <row r="227" spans="1:14" x14ac:dyDescent="0.3">
      <c r="A227" s="51"/>
      <c r="B227" s="4"/>
      <c r="C227" s="4"/>
      <c r="D227" s="4"/>
      <c r="E227" s="4"/>
      <c r="F227" s="4"/>
      <c r="G227" s="4"/>
      <c r="H227" s="4"/>
      <c r="I227" s="4"/>
      <c r="J227" s="4"/>
      <c r="K227" s="4"/>
      <c r="M227" s="4"/>
      <c r="N227" s="4"/>
    </row>
    <row r="228" spans="1:14" x14ac:dyDescent="0.3">
      <c r="A228" s="51"/>
      <c r="B228" s="4"/>
      <c r="C228" s="4"/>
      <c r="D228" s="4"/>
      <c r="E228" s="4"/>
      <c r="F228" s="4"/>
      <c r="G228" s="4"/>
      <c r="H228" s="4"/>
      <c r="I228" s="4"/>
      <c r="J228" s="4"/>
      <c r="K228" s="4"/>
      <c r="M228" s="4"/>
      <c r="N228" s="4"/>
    </row>
    <row r="229" spans="1:14" x14ac:dyDescent="0.3">
      <c r="A229" s="51"/>
      <c r="B229" s="4"/>
      <c r="C229" s="4"/>
      <c r="D229" s="4"/>
      <c r="E229" s="4"/>
      <c r="F229" s="4"/>
      <c r="G229" s="4"/>
      <c r="H229" s="4"/>
      <c r="I229" s="4"/>
      <c r="J229" s="4"/>
      <c r="K229" s="4"/>
      <c r="M229" s="4"/>
      <c r="N229" s="4"/>
    </row>
    <row r="230" spans="1:14" x14ac:dyDescent="0.3">
      <c r="A230" s="51"/>
      <c r="B230" s="4"/>
      <c r="C230" s="4"/>
      <c r="D230" s="4"/>
      <c r="E230" s="4"/>
      <c r="F230" s="4"/>
      <c r="G230" s="4"/>
      <c r="H230" s="4"/>
      <c r="I230" s="4"/>
      <c r="J230" s="4"/>
      <c r="K230" s="4"/>
      <c r="M230" s="4"/>
      <c r="N230" s="4"/>
    </row>
    <row r="231" spans="1:14" x14ac:dyDescent="0.3">
      <c r="A231" s="51"/>
      <c r="B231" s="4"/>
      <c r="C231" s="4"/>
      <c r="D231" s="4"/>
      <c r="E231" s="4"/>
      <c r="F231" s="4"/>
      <c r="G231" s="4"/>
      <c r="H231" s="4"/>
      <c r="I231" s="4"/>
      <c r="J231" s="4"/>
      <c r="K231" s="4"/>
      <c r="M231" s="4"/>
      <c r="N231" s="4"/>
    </row>
    <row r="232" spans="1:14" x14ac:dyDescent="0.3">
      <c r="A232" s="51"/>
      <c r="B232" s="4"/>
      <c r="C232" s="4"/>
      <c r="D232" s="4"/>
      <c r="E232" s="4"/>
      <c r="F232" s="4"/>
      <c r="G232" s="4"/>
      <c r="H232" s="4"/>
      <c r="I232" s="4"/>
      <c r="J232" s="4"/>
      <c r="K232" s="4"/>
      <c r="M232" s="4"/>
      <c r="N232" s="4"/>
    </row>
    <row r="233" spans="1:14" x14ac:dyDescent="0.3">
      <c r="A233" s="51"/>
      <c r="B233" s="4"/>
      <c r="C233" s="4"/>
      <c r="D233" s="4"/>
      <c r="E233" s="4"/>
      <c r="F233" s="4"/>
      <c r="G233" s="4"/>
      <c r="H233" s="4"/>
      <c r="I233" s="4"/>
      <c r="J233" s="4"/>
      <c r="K233" s="4"/>
      <c r="M233" s="4"/>
      <c r="N233" s="4"/>
    </row>
    <row r="234" spans="1:14" x14ac:dyDescent="0.3">
      <c r="A234" s="51"/>
      <c r="B234" s="4"/>
      <c r="C234" s="4"/>
      <c r="D234" s="4"/>
      <c r="E234" s="4"/>
      <c r="F234" s="4"/>
      <c r="G234" s="4"/>
      <c r="H234" s="4"/>
      <c r="I234" s="4"/>
      <c r="J234" s="4"/>
      <c r="K234" s="4"/>
      <c r="M234" s="4"/>
      <c r="N234" s="4"/>
    </row>
    <row r="235" spans="1:14" x14ac:dyDescent="0.3">
      <c r="A235" s="51"/>
      <c r="B235" s="4"/>
      <c r="C235" s="4"/>
      <c r="D235" s="4"/>
      <c r="E235" s="4"/>
      <c r="F235" s="4"/>
      <c r="G235" s="4"/>
      <c r="H235" s="4"/>
      <c r="I235" s="4"/>
      <c r="J235" s="4"/>
      <c r="K235" s="4"/>
      <c r="M235" s="4"/>
      <c r="N235" s="4"/>
    </row>
    <row r="236" spans="1:14" x14ac:dyDescent="0.3">
      <c r="A236" s="51"/>
      <c r="B236" s="4"/>
      <c r="C236" s="4"/>
      <c r="D236" s="4"/>
      <c r="E236" s="4"/>
      <c r="F236" s="4"/>
      <c r="G236" s="4"/>
      <c r="H236" s="4"/>
      <c r="I236" s="4"/>
      <c r="J236" s="4"/>
      <c r="K236" s="4"/>
      <c r="M236" s="4"/>
      <c r="N236" s="4"/>
    </row>
    <row r="237" spans="1:14" x14ac:dyDescent="0.3">
      <c r="A237" s="51"/>
      <c r="B237" s="4"/>
      <c r="C237" s="4"/>
      <c r="D237" s="4"/>
      <c r="E237" s="4"/>
      <c r="F237" s="4"/>
      <c r="G237" s="4"/>
      <c r="H237" s="4"/>
      <c r="I237" s="4"/>
      <c r="J237" s="4"/>
      <c r="K237" s="4"/>
      <c r="M237" s="4"/>
      <c r="N237" s="4"/>
    </row>
  </sheetData>
  <sortState xmlns:xlrd2="http://schemas.microsoft.com/office/spreadsheetml/2017/richdata2" ref="A2:P76">
    <sortCondition ref="N2:N76"/>
  </sortState>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51"/>
  <sheetViews>
    <sheetView zoomScaleNormal="100" workbookViewId="0">
      <pane ySplit="1" topLeftCell="A2" activePane="bottomLeft" state="frozen"/>
      <selection pane="bottomLeft" activeCell="A2" sqref="A2"/>
    </sheetView>
  </sheetViews>
  <sheetFormatPr defaultRowHeight="14.4" x14ac:dyDescent="0.3"/>
  <cols>
    <col min="1" max="1" width="10.5546875" customWidth="1"/>
    <col min="2" max="2" width="8.6640625" customWidth="1"/>
    <col min="3" max="3" width="4.109375" customWidth="1"/>
    <col min="5" max="5" width="37.88671875" customWidth="1"/>
    <col min="6" max="6" width="31.6640625" customWidth="1"/>
    <col min="7" max="7" width="6.44140625" customWidth="1"/>
    <col min="8" max="9" width="6.88671875" customWidth="1"/>
    <col min="10" max="10" width="7" customWidth="1"/>
    <col min="11" max="11" width="7.88671875" customWidth="1"/>
    <col min="13" max="13" width="15.109375" customWidth="1"/>
    <col min="14" max="14" width="7.5546875" customWidth="1"/>
    <col min="15" max="15" width="60.33203125" customWidth="1"/>
  </cols>
  <sheetData>
    <row r="1" spans="1:15" s="1" customFormat="1" ht="46.5" customHeight="1" x14ac:dyDescent="0.3">
      <c r="A1" s="1" t="s">
        <v>0</v>
      </c>
      <c r="B1" s="1" t="s">
        <v>1</v>
      </c>
      <c r="C1" s="1" t="s">
        <v>2903</v>
      </c>
      <c r="D1" s="1" t="s">
        <v>2</v>
      </c>
      <c r="E1" s="1" t="s">
        <v>3</v>
      </c>
      <c r="F1" s="1" t="s">
        <v>3751</v>
      </c>
      <c r="G1" s="1" t="s">
        <v>5</v>
      </c>
      <c r="H1" s="1" t="s">
        <v>9</v>
      </c>
      <c r="I1" s="1" t="s">
        <v>10</v>
      </c>
      <c r="J1" s="1" t="s">
        <v>11</v>
      </c>
      <c r="K1" s="1" t="s">
        <v>1252</v>
      </c>
      <c r="L1" s="1" t="s">
        <v>6</v>
      </c>
      <c r="M1" s="1" t="s">
        <v>7</v>
      </c>
      <c r="N1" s="1" t="s">
        <v>1242</v>
      </c>
      <c r="O1" s="1" t="s">
        <v>8</v>
      </c>
    </row>
    <row r="2" spans="1:15" x14ac:dyDescent="0.3">
      <c r="A2" t="s">
        <v>28</v>
      </c>
      <c r="C2">
        <v>1</v>
      </c>
      <c r="D2" t="s">
        <v>29</v>
      </c>
      <c r="E2" t="s">
        <v>30</v>
      </c>
      <c r="F2" t="s">
        <v>31</v>
      </c>
      <c r="G2" t="s">
        <v>32</v>
      </c>
      <c r="O2" t="s">
        <v>33</v>
      </c>
    </row>
    <row r="3" spans="1:15" x14ac:dyDescent="0.3">
      <c r="A3" s="2">
        <v>6255</v>
      </c>
      <c r="B3" t="s">
        <v>16</v>
      </c>
      <c r="C3">
        <v>3</v>
      </c>
      <c r="D3" t="s">
        <v>76</v>
      </c>
      <c r="E3" t="s">
        <v>77</v>
      </c>
      <c r="F3" t="s">
        <v>41</v>
      </c>
      <c r="G3" t="s">
        <v>42</v>
      </c>
      <c r="M3" t="s">
        <v>15</v>
      </c>
      <c r="O3" t="s">
        <v>214</v>
      </c>
    </row>
    <row r="4" spans="1:15" x14ac:dyDescent="0.3">
      <c r="A4" s="2">
        <v>6257</v>
      </c>
      <c r="B4" t="s">
        <v>16</v>
      </c>
      <c r="C4">
        <v>1</v>
      </c>
      <c r="D4" t="s">
        <v>17</v>
      </c>
      <c r="E4" t="s">
        <v>18</v>
      </c>
      <c r="H4">
        <v>1440</v>
      </c>
      <c r="J4" t="s">
        <v>19</v>
      </c>
      <c r="K4">
        <v>1</v>
      </c>
      <c r="M4" t="s">
        <v>20</v>
      </c>
      <c r="O4" t="s">
        <v>34</v>
      </c>
    </row>
    <row r="5" spans="1:15" x14ac:dyDescent="0.3">
      <c r="A5" s="14">
        <v>6261</v>
      </c>
      <c r="B5" t="s">
        <v>51</v>
      </c>
      <c r="C5">
        <v>2</v>
      </c>
      <c r="E5" t="s">
        <v>52</v>
      </c>
      <c r="F5" t="s">
        <v>53</v>
      </c>
      <c r="G5" t="s">
        <v>437</v>
      </c>
      <c r="H5">
        <v>1800</v>
      </c>
      <c r="K5">
        <v>39</v>
      </c>
      <c r="M5" t="s">
        <v>20</v>
      </c>
      <c r="O5" t="s">
        <v>57</v>
      </c>
    </row>
    <row r="6" spans="1:15" x14ac:dyDescent="0.3">
      <c r="A6" s="14">
        <v>6261</v>
      </c>
      <c r="B6" t="s">
        <v>16</v>
      </c>
      <c r="C6">
        <v>2</v>
      </c>
      <c r="E6" t="s">
        <v>54</v>
      </c>
      <c r="F6" t="s">
        <v>55</v>
      </c>
      <c r="G6" t="s">
        <v>437</v>
      </c>
      <c r="H6">
        <v>1890</v>
      </c>
      <c r="K6">
        <v>15</v>
      </c>
      <c r="M6" t="s">
        <v>15</v>
      </c>
      <c r="O6" t="s">
        <v>56</v>
      </c>
    </row>
    <row r="7" spans="1:15" x14ac:dyDescent="0.3">
      <c r="A7" s="2">
        <v>6262</v>
      </c>
      <c r="C7">
        <v>1</v>
      </c>
      <c r="E7" t="s">
        <v>12</v>
      </c>
      <c r="F7" t="s">
        <v>13</v>
      </c>
      <c r="G7" t="s">
        <v>14</v>
      </c>
      <c r="H7">
        <v>100</v>
      </c>
      <c r="M7" t="s">
        <v>15</v>
      </c>
    </row>
    <row r="8" spans="1:15" x14ac:dyDescent="0.3">
      <c r="A8" s="2">
        <v>6264</v>
      </c>
      <c r="C8">
        <v>1</v>
      </c>
      <c r="E8" t="s">
        <v>12</v>
      </c>
      <c r="F8" t="s">
        <v>13</v>
      </c>
      <c r="G8" t="s">
        <v>14</v>
      </c>
      <c r="H8">
        <v>200</v>
      </c>
      <c r="M8" t="s">
        <v>15</v>
      </c>
    </row>
    <row r="9" spans="1:15" x14ac:dyDescent="0.3">
      <c r="A9" s="2">
        <v>6267</v>
      </c>
      <c r="C9">
        <v>1</v>
      </c>
      <c r="E9" t="s">
        <v>35</v>
      </c>
      <c r="F9" t="s">
        <v>36</v>
      </c>
      <c r="G9" t="s">
        <v>436</v>
      </c>
      <c r="H9">
        <v>100</v>
      </c>
      <c r="M9" t="s">
        <v>38</v>
      </c>
      <c r="O9" t="s">
        <v>37</v>
      </c>
    </row>
    <row r="10" spans="1:15" x14ac:dyDescent="0.3">
      <c r="A10" s="14">
        <v>6278</v>
      </c>
      <c r="B10" t="s">
        <v>16</v>
      </c>
      <c r="C10">
        <v>3</v>
      </c>
      <c r="D10" t="s">
        <v>63</v>
      </c>
      <c r="E10" t="s">
        <v>64</v>
      </c>
      <c r="F10" t="s">
        <v>65</v>
      </c>
      <c r="G10" t="s">
        <v>24</v>
      </c>
      <c r="H10">
        <v>40</v>
      </c>
      <c r="J10" t="s">
        <v>66</v>
      </c>
      <c r="K10">
        <v>1</v>
      </c>
      <c r="M10" t="s">
        <v>20</v>
      </c>
      <c r="O10" t="s">
        <v>67</v>
      </c>
    </row>
    <row r="11" spans="1:15" x14ac:dyDescent="0.3">
      <c r="A11" s="2">
        <v>6279</v>
      </c>
      <c r="C11">
        <v>3</v>
      </c>
      <c r="D11" t="s">
        <v>68</v>
      </c>
      <c r="E11" t="s">
        <v>69</v>
      </c>
      <c r="F11" t="s">
        <v>72</v>
      </c>
      <c r="G11" t="s">
        <v>14</v>
      </c>
      <c r="H11">
        <v>70</v>
      </c>
      <c r="J11" t="s">
        <v>19</v>
      </c>
      <c r="K11">
        <v>1</v>
      </c>
      <c r="M11" t="s">
        <v>15</v>
      </c>
    </row>
    <row r="12" spans="1:15" x14ac:dyDescent="0.3">
      <c r="A12" s="2">
        <v>6286</v>
      </c>
      <c r="B12" t="s">
        <v>16</v>
      </c>
      <c r="C12">
        <v>4</v>
      </c>
      <c r="D12" t="s">
        <v>76</v>
      </c>
      <c r="E12" t="s">
        <v>79</v>
      </c>
      <c r="F12" t="s">
        <v>80</v>
      </c>
      <c r="G12" t="s">
        <v>81</v>
      </c>
      <c r="M12" t="s">
        <v>15</v>
      </c>
      <c r="O12" s="6" t="s">
        <v>82</v>
      </c>
    </row>
    <row r="13" spans="1:15" x14ac:dyDescent="0.3">
      <c r="A13" s="2">
        <v>6286</v>
      </c>
      <c r="C13">
        <v>4</v>
      </c>
      <c r="D13" t="s">
        <v>76</v>
      </c>
      <c r="E13" t="s">
        <v>83</v>
      </c>
      <c r="F13" t="s">
        <v>84</v>
      </c>
      <c r="G13" t="s">
        <v>438</v>
      </c>
      <c r="M13" t="s">
        <v>15</v>
      </c>
      <c r="O13" t="s">
        <v>87</v>
      </c>
    </row>
    <row r="14" spans="1:15" x14ac:dyDescent="0.3">
      <c r="A14" s="2">
        <v>6286</v>
      </c>
      <c r="C14">
        <v>4</v>
      </c>
      <c r="D14" t="s">
        <v>76</v>
      </c>
      <c r="E14" t="s">
        <v>85</v>
      </c>
      <c r="F14" t="s">
        <v>86</v>
      </c>
      <c r="G14" t="s">
        <v>439</v>
      </c>
      <c r="M14" t="s">
        <v>15</v>
      </c>
      <c r="O14" t="s">
        <v>87</v>
      </c>
    </row>
    <row r="15" spans="1:15" x14ac:dyDescent="0.3">
      <c r="A15" s="2">
        <v>6287</v>
      </c>
      <c r="C15">
        <v>4</v>
      </c>
      <c r="E15" t="s">
        <v>88</v>
      </c>
      <c r="M15" t="s">
        <v>15</v>
      </c>
    </row>
    <row r="16" spans="1:15" x14ac:dyDescent="0.3">
      <c r="A16" s="2">
        <v>6288</v>
      </c>
      <c r="C16">
        <v>4</v>
      </c>
      <c r="E16" t="s">
        <v>93</v>
      </c>
      <c r="M16" t="s">
        <v>15</v>
      </c>
      <c r="O16" t="s">
        <v>87</v>
      </c>
    </row>
    <row r="17" spans="1:15" x14ac:dyDescent="0.3">
      <c r="A17" s="2">
        <v>6290</v>
      </c>
      <c r="B17" t="s">
        <v>59</v>
      </c>
      <c r="C17">
        <v>5</v>
      </c>
      <c r="E17" t="s">
        <v>99</v>
      </c>
      <c r="F17" t="s">
        <v>100</v>
      </c>
      <c r="G17" t="s">
        <v>24</v>
      </c>
      <c r="M17" t="s">
        <v>20</v>
      </c>
      <c r="O17" t="s">
        <v>101</v>
      </c>
    </row>
    <row r="18" spans="1:15" x14ac:dyDescent="0.3">
      <c r="A18" s="2">
        <v>6292</v>
      </c>
      <c r="C18">
        <v>5</v>
      </c>
      <c r="E18" t="s">
        <v>102</v>
      </c>
      <c r="F18" t="s">
        <v>103</v>
      </c>
      <c r="G18" t="s">
        <v>24</v>
      </c>
      <c r="M18" t="s">
        <v>15</v>
      </c>
      <c r="O18" t="s">
        <v>101</v>
      </c>
    </row>
    <row r="19" spans="1:15" x14ac:dyDescent="0.3">
      <c r="A19" s="2">
        <v>6292</v>
      </c>
      <c r="C19">
        <v>5</v>
      </c>
      <c r="E19" t="s">
        <v>105</v>
      </c>
      <c r="F19" t="s">
        <v>72</v>
      </c>
      <c r="G19" t="s">
        <v>14</v>
      </c>
      <c r="M19" t="s">
        <v>15</v>
      </c>
    </row>
    <row r="20" spans="1:15" x14ac:dyDescent="0.3">
      <c r="A20" s="2">
        <v>6293</v>
      </c>
      <c r="C20">
        <v>5</v>
      </c>
      <c r="F20" t="s">
        <v>104</v>
      </c>
      <c r="G20" t="s">
        <v>24</v>
      </c>
      <c r="M20" t="s">
        <v>15</v>
      </c>
      <c r="O20" t="s">
        <v>101</v>
      </c>
    </row>
    <row r="21" spans="1:15" x14ac:dyDescent="0.3">
      <c r="A21" s="2">
        <v>6293</v>
      </c>
      <c r="C21">
        <v>5</v>
      </c>
      <c r="E21" t="s">
        <v>106</v>
      </c>
      <c r="H21">
        <v>250</v>
      </c>
      <c r="M21" t="s">
        <v>15</v>
      </c>
    </row>
    <row r="22" spans="1:15" x14ac:dyDescent="0.3">
      <c r="A22" s="2">
        <v>6293</v>
      </c>
      <c r="C22">
        <v>5</v>
      </c>
      <c r="E22" t="s">
        <v>107</v>
      </c>
      <c r="F22" t="s">
        <v>108</v>
      </c>
      <c r="G22" t="s">
        <v>42</v>
      </c>
      <c r="H22">
        <v>96</v>
      </c>
      <c r="M22" t="s">
        <v>15</v>
      </c>
    </row>
    <row r="23" spans="1:15" x14ac:dyDescent="0.3">
      <c r="A23" s="2">
        <v>6293</v>
      </c>
      <c r="B23" s="3">
        <v>0.91666666666666663</v>
      </c>
      <c r="C23">
        <v>5</v>
      </c>
      <c r="D23" t="s">
        <v>109</v>
      </c>
      <c r="E23" t="s">
        <v>110</v>
      </c>
      <c r="H23">
        <v>1500</v>
      </c>
      <c r="J23" t="s">
        <v>66</v>
      </c>
      <c r="M23" t="s">
        <v>20</v>
      </c>
      <c r="O23" t="s">
        <v>101</v>
      </c>
    </row>
    <row r="24" spans="1:15" x14ac:dyDescent="0.3">
      <c r="A24" s="2">
        <v>6293</v>
      </c>
      <c r="C24">
        <v>5</v>
      </c>
      <c r="D24" t="s">
        <v>29</v>
      </c>
      <c r="E24" t="s">
        <v>111</v>
      </c>
      <c r="O24" t="s">
        <v>112</v>
      </c>
    </row>
    <row r="25" spans="1:15" x14ac:dyDescent="0.3">
      <c r="A25" s="2">
        <v>6294</v>
      </c>
      <c r="C25">
        <v>5</v>
      </c>
      <c r="E25" t="s">
        <v>113</v>
      </c>
      <c r="F25" t="s">
        <v>114</v>
      </c>
      <c r="G25" t="s">
        <v>24</v>
      </c>
      <c r="H25">
        <v>250</v>
      </c>
      <c r="M25" t="s">
        <v>15</v>
      </c>
      <c r="O25" t="s">
        <v>115</v>
      </c>
    </row>
    <row r="26" spans="1:15" x14ac:dyDescent="0.3">
      <c r="A26" s="2">
        <v>6294</v>
      </c>
      <c r="C26">
        <v>5</v>
      </c>
      <c r="E26" t="s">
        <v>116</v>
      </c>
      <c r="F26" t="s">
        <v>117</v>
      </c>
      <c r="G26" t="s">
        <v>24</v>
      </c>
      <c r="H26">
        <v>150</v>
      </c>
      <c r="M26" t="s">
        <v>15</v>
      </c>
    </row>
    <row r="27" spans="1:15" x14ac:dyDescent="0.3">
      <c r="A27" s="2">
        <v>6296</v>
      </c>
      <c r="B27" t="s">
        <v>16</v>
      </c>
      <c r="C27">
        <v>6</v>
      </c>
      <c r="D27" t="s">
        <v>109</v>
      </c>
      <c r="E27" t="s">
        <v>131</v>
      </c>
      <c r="F27" t="s">
        <v>72</v>
      </c>
      <c r="G27" t="s">
        <v>14</v>
      </c>
      <c r="H27">
        <v>2750</v>
      </c>
      <c r="M27" t="s">
        <v>20</v>
      </c>
      <c r="O27" t="s">
        <v>132</v>
      </c>
    </row>
    <row r="28" spans="1:15" x14ac:dyDescent="0.3">
      <c r="A28" s="2">
        <v>6297</v>
      </c>
      <c r="B28" t="s">
        <v>133</v>
      </c>
      <c r="C28">
        <v>6</v>
      </c>
      <c r="E28" t="s">
        <v>134</v>
      </c>
      <c r="F28" t="s">
        <v>135</v>
      </c>
      <c r="G28" t="s">
        <v>24</v>
      </c>
      <c r="H28">
        <v>477</v>
      </c>
      <c r="M28" t="s">
        <v>136</v>
      </c>
      <c r="O28" t="s">
        <v>137</v>
      </c>
    </row>
    <row r="29" spans="1:15" x14ac:dyDescent="0.3">
      <c r="A29" s="2">
        <v>6299</v>
      </c>
      <c r="B29" t="s">
        <v>16</v>
      </c>
      <c r="C29">
        <v>6</v>
      </c>
      <c r="E29" t="s">
        <v>153</v>
      </c>
      <c r="F29" t="s">
        <v>154</v>
      </c>
      <c r="G29" t="s">
        <v>440</v>
      </c>
      <c r="H29">
        <v>1600</v>
      </c>
      <c r="M29" t="s">
        <v>136</v>
      </c>
    </row>
    <row r="30" spans="1:15" x14ac:dyDescent="0.3">
      <c r="A30" s="2">
        <v>6301</v>
      </c>
      <c r="C30">
        <v>6</v>
      </c>
      <c r="E30" t="s">
        <v>140</v>
      </c>
      <c r="F30" t="s">
        <v>141</v>
      </c>
      <c r="G30" t="s">
        <v>24</v>
      </c>
      <c r="H30">
        <v>210</v>
      </c>
      <c r="M30" t="s">
        <v>15</v>
      </c>
      <c r="O30" t="s">
        <v>142</v>
      </c>
    </row>
    <row r="31" spans="1:15" x14ac:dyDescent="0.3">
      <c r="A31" s="2">
        <v>6302</v>
      </c>
      <c r="C31">
        <v>6</v>
      </c>
      <c r="E31" t="s">
        <v>146</v>
      </c>
      <c r="F31" t="s">
        <v>147</v>
      </c>
      <c r="G31" t="s">
        <v>24</v>
      </c>
      <c r="H31">
        <v>325</v>
      </c>
      <c r="M31" t="s">
        <v>15</v>
      </c>
    </row>
    <row r="32" spans="1:15" x14ac:dyDescent="0.3">
      <c r="A32" s="2">
        <v>6302</v>
      </c>
      <c r="C32">
        <v>6</v>
      </c>
      <c r="E32" t="s">
        <v>148</v>
      </c>
      <c r="F32" t="s">
        <v>149</v>
      </c>
      <c r="G32" t="s">
        <v>24</v>
      </c>
      <c r="M32" t="s">
        <v>15</v>
      </c>
    </row>
    <row r="33" spans="1:15" x14ac:dyDescent="0.3">
      <c r="A33" s="2">
        <v>6305</v>
      </c>
      <c r="C33">
        <v>7</v>
      </c>
      <c r="E33" t="s">
        <v>156</v>
      </c>
      <c r="M33" t="s">
        <v>15</v>
      </c>
    </row>
    <row r="34" spans="1:15" x14ac:dyDescent="0.3">
      <c r="A34" s="2">
        <v>6305</v>
      </c>
      <c r="C34">
        <v>7</v>
      </c>
      <c r="E34" t="s">
        <v>157</v>
      </c>
      <c r="F34" t="s">
        <v>158</v>
      </c>
      <c r="G34" t="s">
        <v>24</v>
      </c>
      <c r="M34" t="s">
        <v>15</v>
      </c>
    </row>
    <row r="35" spans="1:15" x14ac:dyDescent="0.3">
      <c r="A35" s="2">
        <v>6305</v>
      </c>
      <c r="C35">
        <v>7</v>
      </c>
      <c r="E35" t="s">
        <v>159</v>
      </c>
      <c r="F35" t="s">
        <v>160</v>
      </c>
      <c r="G35" t="s">
        <v>24</v>
      </c>
      <c r="M35" t="s">
        <v>15</v>
      </c>
    </row>
    <row r="36" spans="1:15" x14ac:dyDescent="0.3">
      <c r="A36" s="2">
        <v>6305</v>
      </c>
      <c r="C36">
        <v>7</v>
      </c>
      <c r="E36" t="s">
        <v>161</v>
      </c>
      <c r="F36" t="s">
        <v>162</v>
      </c>
      <c r="G36" t="s">
        <v>14</v>
      </c>
      <c r="M36" t="s">
        <v>15</v>
      </c>
      <c r="O36" t="s">
        <v>163</v>
      </c>
    </row>
    <row r="37" spans="1:15" x14ac:dyDescent="0.3">
      <c r="A37" s="2">
        <v>6305</v>
      </c>
      <c r="C37">
        <v>7</v>
      </c>
      <c r="E37" t="s">
        <v>164</v>
      </c>
      <c r="F37" t="s">
        <v>165</v>
      </c>
      <c r="G37" t="s">
        <v>24</v>
      </c>
      <c r="M37" t="s">
        <v>15</v>
      </c>
    </row>
    <row r="38" spans="1:15" x14ac:dyDescent="0.3">
      <c r="A38" s="2">
        <v>6305</v>
      </c>
      <c r="C38">
        <v>7</v>
      </c>
      <c r="E38" t="s">
        <v>166</v>
      </c>
      <c r="F38" t="s">
        <v>41</v>
      </c>
      <c r="G38" t="s">
        <v>42</v>
      </c>
      <c r="M38" t="s">
        <v>15</v>
      </c>
      <c r="O38" t="s">
        <v>167</v>
      </c>
    </row>
    <row r="39" spans="1:15" x14ac:dyDescent="0.3">
      <c r="A39" s="2">
        <v>6305</v>
      </c>
      <c r="B39" t="s">
        <v>16</v>
      </c>
      <c r="C39">
        <v>7</v>
      </c>
      <c r="D39" t="s">
        <v>109</v>
      </c>
      <c r="E39" t="s">
        <v>168</v>
      </c>
      <c r="H39">
        <v>2500</v>
      </c>
      <c r="J39" t="s">
        <v>66</v>
      </c>
      <c r="M39" t="s">
        <v>20</v>
      </c>
      <c r="O39" t="s">
        <v>169</v>
      </c>
    </row>
    <row r="40" spans="1:15" x14ac:dyDescent="0.3">
      <c r="A40" s="2">
        <v>6306</v>
      </c>
      <c r="C40">
        <v>7</v>
      </c>
      <c r="E40" t="s">
        <v>170</v>
      </c>
      <c r="F40" t="s">
        <v>162</v>
      </c>
      <c r="G40" t="s">
        <v>14</v>
      </c>
      <c r="M40" t="s">
        <v>15</v>
      </c>
    </row>
    <row r="41" spans="1:15" x14ac:dyDescent="0.3">
      <c r="A41" s="2">
        <v>6306</v>
      </c>
      <c r="C41">
        <v>7</v>
      </c>
      <c r="E41" t="s">
        <v>166</v>
      </c>
      <c r="F41" t="s">
        <v>41</v>
      </c>
      <c r="G41" t="s">
        <v>42</v>
      </c>
      <c r="M41" t="s">
        <v>15</v>
      </c>
    </row>
    <row r="42" spans="1:15" x14ac:dyDescent="0.3">
      <c r="A42" s="2">
        <v>6306</v>
      </c>
      <c r="C42">
        <v>7</v>
      </c>
      <c r="E42" t="s">
        <v>171</v>
      </c>
      <c r="F42" t="s">
        <v>172</v>
      </c>
      <c r="G42" t="s">
        <v>24</v>
      </c>
      <c r="M42" t="s">
        <v>15</v>
      </c>
    </row>
    <row r="43" spans="1:15" x14ac:dyDescent="0.3">
      <c r="A43" s="2">
        <v>6306</v>
      </c>
      <c r="B43" t="s">
        <v>16</v>
      </c>
      <c r="C43">
        <v>7</v>
      </c>
      <c r="D43" t="s">
        <v>178</v>
      </c>
      <c r="E43" t="s">
        <v>30</v>
      </c>
      <c r="F43" t="s">
        <v>177</v>
      </c>
      <c r="G43" t="s">
        <v>32</v>
      </c>
      <c r="I43">
        <v>630</v>
      </c>
      <c r="K43">
        <v>10</v>
      </c>
      <c r="M43" t="s">
        <v>20</v>
      </c>
      <c r="O43" t="s">
        <v>179</v>
      </c>
    </row>
    <row r="44" spans="1:15" x14ac:dyDescent="0.3">
      <c r="A44" s="2">
        <v>6307</v>
      </c>
      <c r="C44">
        <v>7</v>
      </c>
      <c r="E44" t="s">
        <v>174</v>
      </c>
      <c r="F44" t="s">
        <v>173</v>
      </c>
      <c r="G44" t="s">
        <v>436</v>
      </c>
      <c r="H44">
        <v>94</v>
      </c>
      <c r="M44" t="s">
        <v>15</v>
      </c>
    </row>
    <row r="45" spans="1:15" x14ac:dyDescent="0.3">
      <c r="A45" s="2">
        <v>6307</v>
      </c>
      <c r="C45">
        <v>7</v>
      </c>
      <c r="E45" t="s">
        <v>168</v>
      </c>
      <c r="F45" t="s">
        <v>41</v>
      </c>
      <c r="G45" t="s">
        <v>42</v>
      </c>
      <c r="H45">
        <v>74</v>
      </c>
      <c r="M45" t="s">
        <v>15</v>
      </c>
    </row>
    <row r="46" spans="1:15" x14ac:dyDescent="0.3">
      <c r="A46" s="2">
        <v>6307</v>
      </c>
      <c r="C46">
        <v>7</v>
      </c>
      <c r="E46" t="s">
        <v>175</v>
      </c>
      <c r="F46" t="s">
        <v>176</v>
      </c>
      <c r="G46" t="s">
        <v>24</v>
      </c>
      <c r="H46">
        <v>50</v>
      </c>
      <c r="M46" t="s">
        <v>15</v>
      </c>
    </row>
    <row r="47" spans="1:15" x14ac:dyDescent="0.3">
      <c r="A47" s="2">
        <v>6307</v>
      </c>
      <c r="B47" t="s">
        <v>16</v>
      </c>
      <c r="C47">
        <v>7</v>
      </c>
      <c r="D47" t="s">
        <v>180</v>
      </c>
      <c r="E47" t="s">
        <v>69</v>
      </c>
      <c r="F47" t="s">
        <v>181</v>
      </c>
      <c r="G47" t="s">
        <v>81</v>
      </c>
      <c r="H47">
        <v>95</v>
      </c>
      <c r="K47">
        <v>1</v>
      </c>
      <c r="M47" t="s">
        <v>20</v>
      </c>
    </row>
    <row r="48" spans="1:15" x14ac:dyDescent="0.3">
      <c r="A48" s="2">
        <v>6308</v>
      </c>
      <c r="B48" t="s">
        <v>16</v>
      </c>
      <c r="C48">
        <v>7</v>
      </c>
      <c r="D48" t="s">
        <v>29</v>
      </c>
      <c r="E48" t="s">
        <v>184</v>
      </c>
      <c r="F48" t="s">
        <v>185</v>
      </c>
      <c r="G48" t="s">
        <v>437</v>
      </c>
      <c r="H48">
        <v>3322.5</v>
      </c>
      <c r="J48" t="s">
        <v>66</v>
      </c>
      <c r="M48" t="s">
        <v>20</v>
      </c>
      <c r="O48" t="s">
        <v>186</v>
      </c>
    </row>
    <row r="49" spans="1:15" x14ac:dyDescent="0.3">
      <c r="A49" s="2">
        <v>6308</v>
      </c>
      <c r="B49" t="s">
        <v>16</v>
      </c>
      <c r="C49">
        <v>7</v>
      </c>
      <c r="D49" t="s">
        <v>29</v>
      </c>
      <c r="E49" t="s">
        <v>187</v>
      </c>
      <c r="F49" t="s">
        <v>188</v>
      </c>
      <c r="G49" t="s">
        <v>437</v>
      </c>
      <c r="H49">
        <v>240</v>
      </c>
      <c r="M49" t="s">
        <v>20</v>
      </c>
    </row>
    <row r="50" spans="1:15" x14ac:dyDescent="0.3">
      <c r="A50" s="2">
        <v>6310</v>
      </c>
      <c r="C50">
        <v>7</v>
      </c>
      <c r="E50" t="s">
        <v>189</v>
      </c>
      <c r="F50" t="s">
        <v>41</v>
      </c>
      <c r="G50" t="s">
        <v>42</v>
      </c>
      <c r="H50">
        <v>175</v>
      </c>
      <c r="M50" t="s">
        <v>15</v>
      </c>
    </row>
    <row r="51" spans="1:15" x14ac:dyDescent="0.3">
      <c r="A51" s="2">
        <v>6310</v>
      </c>
      <c r="C51">
        <v>7</v>
      </c>
      <c r="E51" t="s">
        <v>190</v>
      </c>
      <c r="F51" t="s">
        <v>191</v>
      </c>
      <c r="G51" s="17" t="s">
        <v>24</v>
      </c>
      <c r="H51">
        <v>70</v>
      </c>
      <c r="M51" t="s">
        <v>15</v>
      </c>
    </row>
    <row r="52" spans="1:15" x14ac:dyDescent="0.3">
      <c r="A52" s="2">
        <v>6310</v>
      </c>
      <c r="C52">
        <v>7</v>
      </c>
      <c r="E52" t="s">
        <v>192</v>
      </c>
      <c r="F52" t="s">
        <v>193</v>
      </c>
      <c r="G52" t="s">
        <v>32</v>
      </c>
      <c r="H52">
        <v>72</v>
      </c>
      <c r="M52" t="s">
        <v>15</v>
      </c>
    </row>
    <row r="53" spans="1:15" x14ac:dyDescent="0.3">
      <c r="A53" s="2">
        <v>6310</v>
      </c>
      <c r="C53">
        <v>7</v>
      </c>
      <c r="E53" t="s">
        <v>194</v>
      </c>
      <c r="F53" t="s">
        <v>191</v>
      </c>
      <c r="G53" s="17" t="s">
        <v>24</v>
      </c>
      <c r="H53">
        <v>72</v>
      </c>
      <c r="M53" t="s">
        <v>15</v>
      </c>
    </row>
    <row r="54" spans="1:15" x14ac:dyDescent="0.3">
      <c r="A54" s="2">
        <v>6310</v>
      </c>
      <c r="B54" t="s">
        <v>16</v>
      </c>
      <c r="C54">
        <v>8</v>
      </c>
      <c r="D54" t="s">
        <v>199</v>
      </c>
      <c r="E54" t="s">
        <v>200</v>
      </c>
      <c r="F54" t="s">
        <v>201</v>
      </c>
      <c r="G54" t="s">
        <v>437</v>
      </c>
      <c r="H54">
        <v>3200</v>
      </c>
      <c r="M54" t="s">
        <v>20</v>
      </c>
      <c r="O54" t="s">
        <v>202</v>
      </c>
    </row>
    <row r="55" spans="1:15" x14ac:dyDescent="0.3">
      <c r="A55" s="2">
        <v>6312</v>
      </c>
      <c r="C55">
        <v>8</v>
      </c>
      <c r="E55" t="s">
        <v>205</v>
      </c>
      <c r="F55" t="s">
        <v>206</v>
      </c>
      <c r="G55" t="s">
        <v>24</v>
      </c>
      <c r="M55" t="s">
        <v>15</v>
      </c>
      <c r="O55" t="s">
        <v>207</v>
      </c>
    </row>
    <row r="56" spans="1:15" x14ac:dyDescent="0.3">
      <c r="A56" s="2">
        <v>6314</v>
      </c>
      <c r="B56" s="3">
        <v>0.16666666666666666</v>
      </c>
      <c r="C56">
        <v>9</v>
      </c>
      <c r="D56" t="s">
        <v>246</v>
      </c>
      <c r="E56" t="s">
        <v>247</v>
      </c>
      <c r="F56" t="s">
        <v>41</v>
      </c>
      <c r="G56" t="s">
        <v>42</v>
      </c>
      <c r="H56">
        <v>60</v>
      </c>
      <c r="I56">
        <v>1</v>
      </c>
      <c r="J56" t="s">
        <v>66</v>
      </c>
      <c r="K56">
        <v>1</v>
      </c>
      <c r="M56" t="s">
        <v>20</v>
      </c>
      <c r="O56" t="s">
        <v>248</v>
      </c>
    </row>
    <row r="57" spans="1:15" x14ac:dyDescent="0.3">
      <c r="A57" s="2">
        <v>6314</v>
      </c>
      <c r="C57">
        <v>8</v>
      </c>
      <c r="E57" t="s">
        <v>208</v>
      </c>
      <c r="F57" t="s">
        <v>72</v>
      </c>
      <c r="G57" t="s">
        <v>14</v>
      </c>
      <c r="M57" t="s">
        <v>15</v>
      </c>
      <c r="O57" t="s">
        <v>209</v>
      </c>
    </row>
    <row r="58" spans="1:15" x14ac:dyDescent="0.3">
      <c r="A58" s="2">
        <v>6314</v>
      </c>
      <c r="C58">
        <v>8</v>
      </c>
      <c r="D58" t="s">
        <v>29</v>
      </c>
      <c r="E58" t="s">
        <v>210</v>
      </c>
      <c r="G58" t="s">
        <v>24</v>
      </c>
      <c r="H58">
        <v>3550</v>
      </c>
      <c r="M58" t="s">
        <v>15</v>
      </c>
      <c r="O58" t="s">
        <v>211</v>
      </c>
    </row>
    <row r="59" spans="1:15" x14ac:dyDescent="0.3">
      <c r="A59" s="2">
        <v>6314</v>
      </c>
      <c r="C59">
        <v>8</v>
      </c>
      <c r="E59" t="s">
        <v>212</v>
      </c>
      <c r="F59" t="s">
        <v>213</v>
      </c>
      <c r="G59" t="s">
        <v>437</v>
      </c>
      <c r="M59" t="s">
        <v>15</v>
      </c>
    </row>
    <row r="60" spans="1:15" x14ac:dyDescent="0.3">
      <c r="A60" s="2">
        <v>6319</v>
      </c>
      <c r="C60">
        <v>9</v>
      </c>
      <c r="E60" t="s">
        <v>225</v>
      </c>
      <c r="F60" t="s">
        <v>226</v>
      </c>
      <c r="G60" t="s">
        <v>24</v>
      </c>
      <c r="H60">
        <v>388</v>
      </c>
      <c r="M60" t="s">
        <v>15</v>
      </c>
    </row>
    <row r="61" spans="1:15" x14ac:dyDescent="0.3">
      <c r="A61" s="2">
        <v>6319</v>
      </c>
      <c r="C61">
        <v>9</v>
      </c>
      <c r="E61" t="s">
        <v>212</v>
      </c>
      <c r="F61" t="s">
        <v>162</v>
      </c>
      <c r="G61" t="s">
        <v>14</v>
      </c>
      <c r="H61">
        <v>140</v>
      </c>
      <c r="M61" t="s">
        <v>15</v>
      </c>
    </row>
    <row r="62" spans="1:15" x14ac:dyDescent="0.3">
      <c r="A62" s="2">
        <v>6320</v>
      </c>
      <c r="C62">
        <v>9</v>
      </c>
      <c r="E62" t="s">
        <v>227</v>
      </c>
      <c r="F62" t="s">
        <v>204</v>
      </c>
      <c r="G62" t="s">
        <v>24</v>
      </c>
      <c r="H62">
        <v>75</v>
      </c>
      <c r="M62" t="s">
        <v>15</v>
      </c>
    </row>
    <row r="63" spans="1:15" x14ac:dyDescent="0.3">
      <c r="A63" s="2">
        <v>6320</v>
      </c>
      <c r="C63">
        <v>9</v>
      </c>
      <c r="E63" t="s">
        <v>228</v>
      </c>
      <c r="F63" t="s">
        <v>204</v>
      </c>
      <c r="G63" t="s">
        <v>24</v>
      </c>
      <c r="H63">
        <v>250</v>
      </c>
      <c r="M63" t="s">
        <v>15</v>
      </c>
    </row>
    <row r="64" spans="1:15" x14ac:dyDescent="0.3">
      <c r="A64" s="2">
        <v>6321</v>
      </c>
      <c r="C64">
        <v>9</v>
      </c>
      <c r="E64" t="s">
        <v>110</v>
      </c>
      <c r="F64" t="s">
        <v>229</v>
      </c>
      <c r="G64" t="s">
        <v>441</v>
      </c>
      <c r="H64">
        <v>278</v>
      </c>
      <c r="J64" t="s">
        <v>66</v>
      </c>
      <c r="M64" t="s">
        <v>15</v>
      </c>
    </row>
    <row r="65" spans="1:15" x14ac:dyDescent="0.3">
      <c r="A65" s="2">
        <v>6322</v>
      </c>
      <c r="C65">
        <v>9</v>
      </c>
      <c r="E65" t="s">
        <v>205</v>
      </c>
      <c r="F65" t="s">
        <v>230</v>
      </c>
      <c r="G65" t="s">
        <v>24</v>
      </c>
      <c r="M65" t="s">
        <v>15</v>
      </c>
    </row>
    <row r="66" spans="1:15" x14ac:dyDescent="0.3">
      <c r="A66" s="2">
        <v>6322</v>
      </c>
      <c r="C66">
        <v>9</v>
      </c>
      <c r="E66" t="s">
        <v>231</v>
      </c>
      <c r="F66" t="s">
        <v>72</v>
      </c>
      <c r="G66" t="s">
        <v>14</v>
      </c>
      <c r="M66" t="s">
        <v>15</v>
      </c>
      <c r="O66" t="s">
        <v>232</v>
      </c>
    </row>
    <row r="67" spans="1:15" x14ac:dyDescent="0.3">
      <c r="A67" s="2">
        <v>6322</v>
      </c>
      <c r="C67">
        <v>9</v>
      </c>
      <c r="E67" t="s">
        <v>233</v>
      </c>
      <c r="F67" t="s">
        <v>41</v>
      </c>
      <c r="G67" t="s">
        <v>42</v>
      </c>
      <c r="M67" t="s">
        <v>15</v>
      </c>
      <c r="O67" t="s">
        <v>234</v>
      </c>
    </row>
    <row r="68" spans="1:15" x14ac:dyDescent="0.3">
      <c r="A68" s="2">
        <v>6322</v>
      </c>
      <c r="C68">
        <v>9</v>
      </c>
      <c r="E68" t="s">
        <v>234</v>
      </c>
      <c r="F68" t="s">
        <v>135</v>
      </c>
      <c r="G68" t="s">
        <v>24</v>
      </c>
      <c r="M68" t="s">
        <v>15</v>
      </c>
    </row>
    <row r="69" spans="1:15" x14ac:dyDescent="0.3">
      <c r="A69" s="2">
        <v>6323</v>
      </c>
      <c r="C69">
        <v>9</v>
      </c>
      <c r="E69" t="s">
        <v>93</v>
      </c>
      <c r="H69">
        <v>50</v>
      </c>
      <c r="M69" t="s">
        <v>15</v>
      </c>
    </row>
    <row r="70" spans="1:15" x14ac:dyDescent="0.3">
      <c r="A70" s="2">
        <v>6323</v>
      </c>
      <c r="C70">
        <v>9</v>
      </c>
      <c r="E70" t="s">
        <v>237</v>
      </c>
      <c r="F70" t="s">
        <v>72</v>
      </c>
      <c r="G70" t="s">
        <v>14</v>
      </c>
      <c r="H70">
        <v>100</v>
      </c>
      <c r="M70" t="s">
        <v>15</v>
      </c>
    </row>
    <row r="71" spans="1:15" x14ac:dyDescent="0.3">
      <c r="A71" s="2">
        <v>6323</v>
      </c>
      <c r="C71">
        <v>9</v>
      </c>
      <c r="D71" t="s">
        <v>199</v>
      </c>
      <c r="E71" t="s">
        <v>205</v>
      </c>
      <c r="F71" t="s">
        <v>238</v>
      </c>
      <c r="G71" t="s">
        <v>24</v>
      </c>
      <c r="H71">
        <v>1174</v>
      </c>
      <c r="M71" t="s">
        <v>15</v>
      </c>
    </row>
    <row r="72" spans="1:15" x14ac:dyDescent="0.3">
      <c r="A72" s="2">
        <v>6323</v>
      </c>
      <c r="C72">
        <v>9</v>
      </c>
      <c r="E72" t="s">
        <v>239</v>
      </c>
      <c r="F72" t="s">
        <v>181</v>
      </c>
      <c r="G72" t="s">
        <v>81</v>
      </c>
      <c r="H72">
        <v>50</v>
      </c>
      <c r="J72" t="s">
        <v>66</v>
      </c>
      <c r="M72" t="s">
        <v>15</v>
      </c>
    </row>
    <row r="73" spans="1:15" x14ac:dyDescent="0.3">
      <c r="A73" s="2">
        <v>6325</v>
      </c>
      <c r="C73">
        <v>10</v>
      </c>
      <c r="E73" t="s">
        <v>249</v>
      </c>
      <c r="F73" t="s">
        <v>250</v>
      </c>
      <c r="G73" t="s">
        <v>24</v>
      </c>
      <c r="M73" t="s">
        <v>15</v>
      </c>
    </row>
    <row r="74" spans="1:15" x14ac:dyDescent="0.3">
      <c r="A74" s="2">
        <v>6326</v>
      </c>
      <c r="C74">
        <v>10</v>
      </c>
      <c r="E74" t="s">
        <v>252</v>
      </c>
      <c r="F74" t="s">
        <v>253</v>
      </c>
      <c r="G74" t="s">
        <v>437</v>
      </c>
      <c r="H74">
        <v>2700</v>
      </c>
      <c r="M74" t="s">
        <v>15</v>
      </c>
      <c r="O74" t="s">
        <v>254</v>
      </c>
    </row>
    <row r="75" spans="1:15" x14ac:dyDescent="0.3">
      <c r="A75" s="2">
        <v>6326</v>
      </c>
      <c r="C75">
        <v>10</v>
      </c>
      <c r="E75" t="s">
        <v>255</v>
      </c>
      <c r="F75" t="s">
        <v>256</v>
      </c>
      <c r="G75" t="s">
        <v>436</v>
      </c>
      <c r="H75">
        <v>254</v>
      </c>
      <c r="M75" t="s">
        <v>15</v>
      </c>
    </row>
    <row r="76" spans="1:15" x14ac:dyDescent="0.3">
      <c r="A76" s="2">
        <v>6326</v>
      </c>
      <c r="C76">
        <v>10</v>
      </c>
      <c r="E76" t="s">
        <v>257</v>
      </c>
      <c r="H76">
        <v>680</v>
      </c>
      <c r="M76" t="s">
        <v>15</v>
      </c>
    </row>
    <row r="77" spans="1:15" x14ac:dyDescent="0.3">
      <c r="A77" s="2">
        <v>6327</v>
      </c>
      <c r="C77">
        <v>10</v>
      </c>
      <c r="E77" t="s">
        <v>258</v>
      </c>
      <c r="F77" t="s">
        <v>204</v>
      </c>
      <c r="G77" t="s">
        <v>24</v>
      </c>
      <c r="H77">
        <v>4200</v>
      </c>
      <c r="M77" t="s">
        <v>15</v>
      </c>
      <c r="O77" t="s">
        <v>259</v>
      </c>
    </row>
    <row r="78" spans="1:15" x14ac:dyDescent="0.3">
      <c r="A78" s="2">
        <v>6327</v>
      </c>
      <c r="C78">
        <v>10</v>
      </c>
      <c r="E78" t="s">
        <v>260</v>
      </c>
      <c r="F78" t="s">
        <v>204</v>
      </c>
      <c r="G78" t="s">
        <v>24</v>
      </c>
      <c r="H78">
        <v>225</v>
      </c>
      <c r="M78" t="s">
        <v>15</v>
      </c>
      <c r="O78" t="s">
        <v>259</v>
      </c>
    </row>
    <row r="79" spans="1:15" x14ac:dyDescent="0.3">
      <c r="A79" s="2">
        <v>6329</v>
      </c>
      <c r="B79" t="s">
        <v>51</v>
      </c>
      <c r="C79">
        <v>10</v>
      </c>
      <c r="E79" t="s">
        <v>264</v>
      </c>
      <c r="F79" t="s">
        <v>162</v>
      </c>
      <c r="G79" t="s">
        <v>14</v>
      </c>
      <c r="M79" t="s">
        <v>20</v>
      </c>
    </row>
    <row r="80" spans="1:15" x14ac:dyDescent="0.3">
      <c r="A80" s="2">
        <v>6329</v>
      </c>
      <c r="B80" t="s">
        <v>51</v>
      </c>
      <c r="C80">
        <v>10</v>
      </c>
      <c r="E80" t="s">
        <v>265</v>
      </c>
      <c r="F80" t="s">
        <v>266</v>
      </c>
      <c r="G80" t="s">
        <v>24</v>
      </c>
      <c r="M80" t="s">
        <v>20</v>
      </c>
    </row>
    <row r="81" spans="1:15" x14ac:dyDescent="0.3">
      <c r="A81" s="2">
        <v>6329</v>
      </c>
      <c r="B81" t="s">
        <v>51</v>
      </c>
      <c r="C81">
        <v>10</v>
      </c>
      <c r="E81" t="s">
        <v>267</v>
      </c>
      <c r="F81" t="s">
        <v>114</v>
      </c>
      <c r="G81" t="s">
        <v>24</v>
      </c>
      <c r="M81" t="s">
        <v>20</v>
      </c>
    </row>
    <row r="82" spans="1:15" x14ac:dyDescent="0.3">
      <c r="A82" s="2">
        <v>6329</v>
      </c>
      <c r="B82" t="s">
        <v>16</v>
      </c>
      <c r="C82">
        <v>10</v>
      </c>
      <c r="E82" t="s">
        <v>268</v>
      </c>
      <c r="F82" t="s">
        <v>49</v>
      </c>
      <c r="G82" t="s">
        <v>24</v>
      </c>
      <c r="M82" t="s">
        <v>20</v>
      </c>
      <c r="O82" t="s">
        <v>234</v>
      </c>
    </row>
    <row r="83" spans="1:15" x14ac:dyDescent="0.3">
      <c r="A83" s="2">
        <v>6330</v>
      </c>
      <c r="B83" s="3">
        <v>0</v>
      </c>
      <c r="C83">
        <v>12</v>
      </c>
      <c r="D83" t="s">
        <v>29</v>
      </c>
      <c r="E83" t="s">
        <v>111</v>
      </c>
      <c r="F83" t="s">
        <v>318</v>
      </c>
      <c r="G83" t="s">
        <v>437</v>
      </c>
      <c r="H83">
        <v>4495</v>
      </c>
      <c r="M83" t="s">
        <v>20</v>
      </c>
      <c r="O83" t="s">
        <v>321</v>
      </c>
    </row>
    <row r="84" spans="1:15" x14ac:dyDescent="0.3">
      <c r="A84" s="2">
        <v>6330</v>
      </c>
      <c r="B84" s="3">
        <v>0</v>
      </c>
      <c r="C84">
        <v>12</v>
      </c>
      <c r="D84" t="s">
        <v>29</v>
      </c>
      <c r="E84" t="s">
        <v>319</v>
      </c>
      <c r="F84" t="s">
        <v>320</v>
      </c>
      <c r="G84" t="s">
        <v>442</v>
      </c>
      <c r="H84">
        <v>1055</v>
      </c>
      <c r="M84" t="s">
        <v>20</v>
      </c>
      <c r="O84" t="s">
        <v>322</v>
      </c>
    </row>
    <row r="85" spans="1:15" x14ac:dyDescent="0.3">
      <c r="A85" s="2">
        <v>6330</v>
      </c>
      <c r="C85">
        <v>10</v>
      </c>
      <c r="E85" t="s">
        <v>270</v>
      </c>
      <c r="F85" t="s">
        <v>271</v>
      </c>
      <c r="G85" t="s">
        <v>443</v>
      </c>
      <c r="H85" s="11">
        <v>10000</v>
      </c>
      <c r="J85" t="s">
        <v>66</v>
      </c>
      <c r="M85" t="s">
        <v>15</v>
      </c>
      <c r="O85" t="s">
        <v>272</v>
      </c>
    </row>
    <row r="86" spans="1:15" x14ac:dyDescent="0.3">
      <c r="A86" s="2">
        <v>6330</v>
      </c>
      <c r="B86" s="3">
        <v>0.9375</v>
      </c>
      <c r="C86">
        <v>12</v>
      </c>
      <c r="D86" t="s">
        <v>29</v>
      </c>
      <c r="E86" t="s">
        <v>323</v>
      </c>
      <c r="F86" t="s">
        <v>324</v>
      </c>
      <c r="G86" t="s">
        <v>444</v>
      </c>
      <c r="H86" s="11">
        <v>6565</v>
      </c>
      <c r="M86" t="s">
        <v>20</v>
      </c>
      <c r="O86" t="s">
        <v>325</v>
      </c>
    </row>
    <row r="87" spans="1:15" x14ac:dyDescent="0.3">
      <c r="A87" s="2">
        <v>6331</v>
      </c>
      <c r="C87">
        <v>10</v>
      </c>
      <c r="E87" t="s">
        <v>275</v>
      </c>
      <c r="F87" t="s">
        <v>276</v>
      </c>
      <c r="G87" t="s">
        <v>81</v>
      </c>
      <c r="M87" t="s">
        <v>15</v>
      </c>
    </row>
    <row r="88" spans="1:15" x14ac:dyDescent="0.3">
      <c r="A88" s="2">
        <v>6331</v>
      </c>
      <c r="C88">
        <v>10</v>
      </c>
      <c r="E88" t="s">
        <v>277</v>
      </c>
      <c r="F88" t="s">
        <v>206</v>
      </c>
      <c r="G88" t="s">
        <v>24</v>
      </c>
      <c r="M88" t="s">
        <v>15</v>
      </c>
    </row>
    <row r="89" spans="1:15" x14ac:dyDescent="0.3">
      <c r="A89" s="2">
        <v>6331</v>
      </c>
      <c r="C89">
        <v>10</v>
      </c>
      <c r="E89" t="s">
        <v>278</v>
      </c>
      <c r="F89" t="s">
        <v>279</v>
      </c>
      <c r="G89" t="s">
        <v>24</v>
      </c>
      <c r="M89" t="s">
        <v>15</v>
      </c>
    </row>
    <row r="90" spans="1:15" x14ac:dyDescent="0.3">
      <c r="A90" s="2">
        <v>6331</v>
      </c>
      <c r="C90">
        <v>10</v>
      </c>
      <c r="E90" t="s">
        <v>280</v>
      </c>
      <c r="F90" t="s">
        <v>72</v>
      </c>
      <c r="G90" t="s">
        <v>14</v>
      </c>
      <c r="M90" t="s">
        <v>15</v>
      </c>
    </row>
    <row r="91" spans="1:15" x14ac:dyDescent="0.3">
      <c r="A91" s="2">
        <v>6331</v>
      </c>
      <c r="C91">
        <v>10</v>
      </c>
      <c r="E91" t="s">
        <v>281</v>
      </c>
      <c r="F91" t="s">
        <v>282</v>
      </c>
      <c r="G91" t="s">
        <v>24</v>
      </c>
      <c r="H91">
        <v>600</v>
      </c>
      <c r="M91" t="s">
        <v>15</v>
      </c>
    </row>
    <row r="92" spans="1:15" x14ac:dyDescent="0.3">
      <c r="A92" s="2">
        <v>6331</v>
      </c>
      <c r="C92">
        <v>10</v>
      </c>
      <c r="E92" t="s">
        <v>283</v>
      </c>
      <c r="F92" t="s">
        <v>204</v>
      </c>
      <c r="G92" t="s">
        <v>24</v>
      </c>
      <c r="H92">
        <v>2400</v>
      </c>
      <c r="J92" t="s">
        <v>66</v>
      </c>
      <c r="M92" t="s">
        <v>15</v>
      </c>
    </row>
    <row r="93" spans="1:15" x14ac:dyDescent="0.3">
      <c r="A93" s="2">
        <v>6331</v>
      </c>
      <c r="B93" s="3">
        <v>0.9375</v>
      </c>
      <c r="C93">
        <v>12</v>
      </c>
      <c r="D93" t="s">
        <v>29</v>
      </c>
      <c r="E93" t="s">
        <v>111</v>
      </c>
      <c r="F93" t="s">
        <v>326</v>
      </c>
      <c r="G93" t="s">
        <v>442</v>
      </c>
      <c r="H93">
        <v>1090</v>
      </c>
      <c r="M93" t="s">
        <v>20</v>
      </c>
      <c r="O93" t="s">
        <v>327</v>
      </c>
    </row>
    <row r="94" spans="1:15" x14ac:dyDescent="0.3">
      <c r="A94" s="2">
        <v>6331</v>
      </c>
      <c r="B94" s="3">
        <v>0.9375</v>
      </c>
      <c r="C94">
        <v>12</v>
      </c>
      <c r="D94" t="s">
        <v>29</v>
      </c>
      <c r="E94" t="s">
        <v>328</v>
      </c>
      <c r="F94" t="s">
        <v>329</v>
      </c>
      <c r="G94" t="s">
        <v>436</v>
      </c>
      <c r="H94">
        <v>1535</v>
      </c>
      <c r="M94" t="s">
        <v>20</v>
      </c>
      <c r="O94" t="s">
        <v>330</v>
      </c>
    </row>
    <row r="95" spans="1:15" x14ac:dyDescent="0.3">
      <c r="A95" s="2">
        <v>6332</v>
      </c>
      <c r="C95">
        <v>11</v>
      </c>
      <c r="E95" t="s">
        <v>287</v>
      </c>
      <c r="F95" t="s">
        <v>285</v>
      </c>
      <c r="G95" t="s">
        <v>437</v>
      </c>
      <c r="M95" t="s">
        <v>15</v>
      </c>
      <c r="O95" t="s">
        <v>286</v>
      </c>
    </row>
    <row r="96" spans="1:15" x14ac:dyDescent="0.3">
      <c r="A96" s="2">
        <v>6333</v>
      </c>
      <c r="B96" t="s">
        <v>51</v>
      </c>
      <c r="C96">
        <v>11</v>
      </c>
      <c r="E96" t="s">
        <v>288</v>
      </c>
      <c r="F96" t="s">
        <v>172</v>
      </c>
      <c r="G96" t="s">
        <v>24</v>
      </c>
      <c r="H96">
        <v>400</v>
      </c>
      <c r="M96" t="s">
        <v>20</v>
      </c>
      <c r="O96" t="s">
        <v>289</v>
      </c>
    </row>
    <row r="97" spans="1:15" x14ac:dyDescent="0.3">
      <c r="A97" s="2">
        <v>6333</v>
      </c>
      <c r="B97" t="s">
        <v>16</v>
      </c>
      <c r="C97">
        <v>11</v>
      </c>
      <c r="E97" t="s">
        <v>290</v>
      </c>
      <c r="F97" t="s">
        <v>291</v>
      </c>
      <c r="G97" t="s">
        <v>437</v>
      </c>
      <c r="H97">
        <v>3000</v>
      </c>
      <c r="M97" t="s">
        <v>20</v>
      </c>
      <c r="O97" t="s">
        <v>292</v>
      </c>
    </row>
    <row r="98" spans="1:15" x14ac:dyDescent="0.3">
      <c r="A98" s="2">
        <v>6333</v>
      </c>
      <c r="B98" t="s">
        <v>16</v>
      </c>
      <c r="C98">
        <v>11</v>
      </c>
      <c r="E98" t="s">
        <v>293</v>
      </c>
      <c r="F98" t="s">
        <v>294</v>
      </c>
      <c r="G98" t="s">
        <v>436</v>
      </c>
      <c r="H98">
        <v>1600</v>
      </c>
      <c r="M98" t="s">
        <v>20</v>
      </c>
    </row>
    <row r="99" spans="1:15" x14ac:dyDescent="0.3">
      <c r="A99" s="2">
        <v>6333</v>
      </c>
      <c r="B99" t="s">
        <v>16</v>
      </c>
      <c r="C99">
        <v>11</v>
      </c>
      <c r="E99" t="s">
        <v>295</v>
      </c>
      <c r="F99" t="s">
        <v>296</v>
      </c>
      <c r="G99" t="s">
        <v>24</v>
      </c>
      <c r="H99">
        <v>3800</v>
      </c>
      <c r="M99" t="s">
        <v>20</v>
      </c>
    </row>
    <row r="100" spans="1:15" x14ac:dyDescent="0.3">
      <c r="A100" s="2">
        <v>6333</v>
      </c>
      <c r="B100" t="s">
        <v>16</v>
      </c>
      <c r="C100">
        <v>11</v>
      </c>
      <c r="E100" t="s">
        <v>298</v>
      </c>
      <c r="F100" t="s">
        <v>297</v>
      </c>
      <c r="G100" t="s">
        <v>14</v>
      </c>
      <c r="H100">
        <v>2000</v>
      </c>
      <c r="M100" t="s">
        <v>20</v>
      </c>
    </row>
    <row r="101" spans="1:15" x14ac:dyDescent="0.3">
      <c r="A101" s="2">
        <v>6333</v>
      </c>
      <c r="C101">
        <v>11</v>
      </c>
      <c r="D101" t="s">
        <v>299</v>
      </c>
      <c r="E101" t="s">
        <v>300</v>
      </c>
      <c r="F101" t="s">
        <v>177</v>
      </c>
      <c r="G101" t="s">
        <v>32</v>
      </c>
      <c r="J101" t="s">
        <v>66</v>
      </c>
      <c r="M101" t="s">
        <v>15</v>
      </c>
    </row>
    <row r="102" spans="1:15" x14ac:dyDescent="0.3">
      <c r="A102" s="2">
        <v>6334</v>
      </c>
      <c r="C102">
        <v>11</v>
      </c>
      <c r="E102" t="s">
        <v>301</v>
      </c>
      <c r="F102" t="s">
        <v>204</v>
      </c>
      <c r="G102" t="s">
        <v>24</v>
      </c>
      <c r="M102" t="s">
        <v>15</v>
      </c>
    </row>
    <row r="103" spans="1:15" x14ac:dyDescent="0.3">
      <c r="A103" s="2">
        <v>6334</v>
      </c>
      <c r="C103">
        <v>11</v>
      </c>
      <c r="E103" t="s">
        <v>302</v>
      </c>
      <c r="F103" t="s">
        <v>303</v>
      </c>
      <c r="G103" t="s">
        <v>437</v>
      </c>
      <c r="H103">
        <v>4600</v>
      </c>
      <c r="M103" t="s">
        <v>15</v>
      </c>
    </row>
    <row r="104" spans="1:15" x14ac:dyDescent="0.3">
      <c r="A104" s="2">
        <v>6334</v>
      </c>
      <c r="C104">
        <v>11</v>
      </c>
      <c r="E104" t="s">
        <v>304</v>
      </c>
      <c r="F104" t="s">
        <v>165</v>
      </c>
      <c r="G104" t="s">
        <v>24</v>
      </c>
      <c r="H104">
        <v>2200</v>
      </c>
      <c r="M104" t="s">
        <v>15</v>
      </c>
      <c r="O104" t="s">
        <v>305</v>
      </c>
    </row>
    <row r="105" spans="1:15" x14ac:dyDescent="0.3">
      <c r="A105" s="2">
        <v>6335</v>
      </c>
      <c r="C105">
        <v>11</v>
      </c>
      <c r="E105" t="s">
        <v>306</v>
      </c>
      <c r="F105" t="s">
        <v>307</v>
      </c>
      <c r="G105" t="s">
        <v>24</v>
      </c>
      <c r="M105" t="s">
        <v>15</v>
      </c>
    </row>
    <row r="106" spans="1:15" x14ac:dyDescent="0.3">
      <c r="A106" s="2">
        <v>6335</v>
      </c>
      <c r="C106">
        <v>11</v>
      </c>
      <c r="E106" t="s">
        <v>308</v>
      </c>
      <c r="F106" t="s">
        <v>72</v>
      </c>
      <c r="G106" t="s">
        <v>14</v>
      </c>
      <c r="M106" t="s">
        <v>15</v>
      </c>
    </row>
    <row r="107" spans="1:15" x14ac:dyDescent="0.3">
      <c r="A107" s="2">
        <v>6335</v>
      </c>
      <c r="C107">
        <v>11</v>
      </c>
      <c r="E107" t="s">
        <v>278</v>
      </c>
      <c r="F107" t="s">
        <v>206</v>
      </c>
      <c r="G107" t="s">
        <v>24</v>
      </c>
      <c r="M107" t="s">
        <v>15</v>
      </c>
      <c r="O107" t="s">
        <v>309</v>
      </c>
    </row>
    <row r="108" spans="1:15" x14ac:dyDescent="0.3">
      <c r="A108" s="2">
        <v>6336</v>
      </c>
      <c r="C108">
        <v>11</v>
      </c>
      <c r="E108" t="s">
        <v>310</v>
      </c>
      <c r="F108" t="s">
        <v>172</v>
      </c>
      <c r="G108" t="s">
        <v>24</v>
      </c>
      <c r="H108">
        <v>100</v>
      </c>
      <c r="M108" t="s">
        <v>15</v>
      </c>
      <c r="O108" t="s">
        <v>311</v>
      </c>
    </row>
    <row r="109" spans="1:15" x14ac:dyDescent="0.3">
      <c r="A109" s="2">
        <v>6336</v>
      </c>
      <c r="C109">
        <v>11</v>
      </c>
      <c r="E109" t="s">
        <v>239</v>
      </c>
      <c r="F109" t="s">
        <v>312</v>
      </c>
      <c r="G109" t="s">
        <v>81</v>
      </c>
      <c r="M109" t="s">
        <v>15</v>
      </c>
    </row>
    <row r="110" spans="1:15" x14ac:dyDescent="0.3">
      <c r="A110" s="2">
        <v>6336</v>
      </c>
      <c r="B110" t="s">
        <v>16</v>
      </c>
      <c r="C110">
        <v>11</v>
      </c>
      <c r="D110" t="s">
        <v>199</v>
      </c>
      <c r="E110" t="s">
        <v>313</v>
      </c>
      <c r="F110" t="s">
        <v>279</v>
      </c>
      <c r="G110" t="s">
        <v>24</v>
      </c>
      <c r="H110">
        <v>6670</v>
      </c>
      <c r="J110" t="s">
        <v>66</v>
      </c>
      <c r="M110" t="s">
        <v>20</v>
      </c>
      <c r="O110" t="s">
        <v>314</v>
      </c>
    </row>
    <row r="111" spans="1:15" x14ac:dyDescent="0.3">
      <c r="A111" s="2">
        <v>6337</v>
      </c>
      <c r="C111">
        <v>11</v>
      </c>
      <c r="E111" t="s">
        <v>315</v>
      </c>
      <c r="F111" t="s">
        <v>316</v>
      </c>
      <c r="G111" t="s">
        <v>437</v>
      </c>
      <c r="H111">
        <v>575</v>
      </c>
      <c r="M111" t="s">
        <v>15</v>
      </c>
    </row>
    <row r="112" spans="1:15" x14ac:dyDescent="0.3">
      <c r="A112" s="2">
        <v>6339</v>
      </c>
      <c r="C112">
        <v>12</v>
      </c>
      <c r="E112" t="s">
        <v>331</v>
      </c>
      <c r="F112" t="s">
        <v>204</v>
      </c>
      <c r="G112" t="s">
        <v>24</v>
      </c>
      <c r="H112">
        <v>110</v>
      </c>
      <c r="J112" t="s">
        <v>66</v>
      </c>
      <c r="M112" t="s">
        <v>15</v>
      </c>
    </row>
    <row r="113" spans="1:15" x14ac:dyDescent="0.3">
      <c r="A113" s="2">
        <v>6340</v>
      </c>
      <c r="C113">
        <v>12</v>
      </c>
      <c r="E113" t="s">
        <v>332</v>
      </c>
      <c r="F113" t="s">
        <v>162</v>
      </c>
      <c r="G113" t="s">
        <v>14</v>
      </c>
      <c r="M113" t="s">
        <v>15</v>
      </c>
    </row>
    <row r="114" spans="1:15" x14ac:dyDescent="0.3">
      <c r="A114" s="2">
        <v>6340</v>
      </c>
      <c r="C114">
        <v>12</v>
      </c>
      <c r="E114" t="s">
        <v>333</v>
      </c>
      <c r="F114" t="s">
        <v>334</v>
      </c>
      <c r="G114" t="s">
        <v>14</v>
      </c>
      <c r="M114" t="s">
        <v>15</v>
      </c>
    </row>
    <row r="115" spans="1:15" x14ac:dyDescent="0.3">
      <c r="A115" s="2">
        <v>6340</v>
      </c>
      <c r="C115">
        <v>12</v>
      </c>
      <c r="E115" t="s">
        <v>168</v>
      </c>
      <c r="F115" t="s">
        <v>41</v>
      </c>
      <c r="G115" t="s">
        <v>42</v>
      </c>
      <c r="M115" t="s">
        <v>15</v>
      </c>
    </row>
    <row r="116" spans="1:15" x14ac:dyDescent="0.3">
      <c r="A116" s="2">
        <v>6340</v>
      </c>
      <c r="C116">
        <v>12</v>
      </c>
      <c r="E116" t="s">
        <v>335</v>
      </c>
      <c r="F116" t="s">
        <v>204</v>
      </c>
      <c r="G116" t="s">
        <v>24</v>
      </c>
      <c r="M116" t="s">
        <v>15</v>
      </c>
    </row>
    <row r="117" spans="1:15" x14ac:dyDescent="0.3">
      <c r="A117" s="2">
        <v>6341</v>
      </c>
      <c r="C117">
        <v>12</v>
      </c>
      <c r="E117" t="s">
        <v>336</v>
      </c>
      <c r="F117" t="s">
        <v>162</v>
      </c>
      <c r="G117" t="s">
        <v>14</v>
      </c>
      <c r="M117" t="s">
        <v>15</v>
      </c>
    </row>
    <row r="118" spans="1:15" x14ac:dyDescent="0.3">
      <c r="A118" s="2">
        <v>6341</v>
      </c>
      <c r="C118">
        <v>12</v>
      </c>
      <c r="E118" t="s">
        <v>337</v>
      </c>
      <c r="F118" t="s">
        <v>204</v>
      </c>
      <c r="G118" t="s">
        <v>24</v>
      </c>
      <c r="M118" t="s">
        <v>15</v>
      </c>
    </row>
    <row r="119" spans="1:15" x14ac:dyDescent="0.3">
      <c r="A119" s="2">
        <v>6344</v>
      </c>
      <c r="B119" t="s">
        <v>51</v>
      </c>
      <c r="C119">
        <v>12</v>
      </c>
      <c r="E119" t="s">
        <v>338</v>
      </c>
      <c r="F119" t="s">
        <v>204</v>
      </c>
      <c r="G119" t="s">
        <v>24</v>
      </c>
      <c r="M119" t="s">
        <v>20</v>
      </c>
    </row>
    <row r="120" spans="1:15" x14ac:dyDescent="0.3">
      <c r="A120" s="2">
        <v>6344</v>
      </c>
      <c r="B120" t="s">
        <v>51</v>
      </c>
      <c r="C120">
        <v>12</v>
      </c>
      <c r="E120" t="s">
        <v>339</v>
      </c>
      <c r="F120" t="s">
        <v>340</v>
      </c>
      <c r="G120" s="17" t="s">
        <v>24</v>
      </c>
      <c r="M120" t="s">
        <v>20</v>
      </c>
    </row>
    <row r="121" spans="1:15" x14ac:dyDescent="0.3">
      <c r="A121" s="2">
        <v>6344</v>
      </c>
      <c r="B121" t="s">
        <v>16</v>
      </c>
      <c r="C121">
        <v>12</v>
      </c>
      <c r="E121" t="s">
        <v>341</v>
      </c>
      <c r="F121" t="s">
        <v>72</v>
      </c>
      <c r="G121" t="s">
        <v>14</v>
      </c>
      <c r="J121" t="s">
        <v>19</v>
      </c>
      <c r="M121" t="s">
        <v>20</v>
      </c>
    </row>
    <row r="122" spans="1:15" x14ac:dyDescent="0.3">
      <c r="A122" s="2">
        <v>6345</v>
      </c>
      <c r="C122">
        <v>12</v>
      </c>
      <c r="E122" t="s">
        <v>342</v>
      </c>
      <c r="F122" t="s">
        <v>343</v>
      </c>
      <c r="G122" t="s">
        <v>437</v>
      </c>
      <c r="H122">
        <v>150</v>
      </c>
      <c r="M122" t="s">
        <v>15</v>
      </c>
    </row>
    <row r="123" spans="1:15" x14ac:dyDescent="0.3">
      <c r="A123" s="2">
        <v>6345</v>
      </c>
      <c r="C123">
        <v>12</v>
      </c>
      <c r="E123" t="s">
        <v>278</v>
      </c>
      <c r="F123" t="s">
        <v>344</v>
      </c>
      <c r="G123" t="s">
        <v>24</v>
      </c>
      <c r="H123">
        <v>702</v>
      </c>
      <c r="M123" t="s">
        <v>15</v>
      </c>
      <c r="O123" t="s">
        <v>347</v>
      </c>
    </row>
    <row r="124" spans="1:15" x14ac:dyDescent="0.3">
      <c r="A124" s="2">
        <v>6345</v>
      </c>
      <c r="C124">
        <v>12</v>
      </c>
      <c r="E124" t="s">
        <v>345</v>
      </c>
      <c r="F124" t="s">
        <v>346</v>
      </c>
      <c r="G124" t="s">
        <v>24</v>
      </c>
      <c r="H124">
        <v>160</v>
      </c>
      <c r="M124" t="s">
        <v>15</v>
      </c>
    </row>
    <row r="125" spans="1:15" x14ac:dyDescent="0.3">
      <c r="A125" s="2">
        <v>6348</v>
      </c>
      <c r="C125">
        <v>13</v>
      </c>
      <c r="E125" t="s">
        <v>348</v>
      </c>
      <c r="F125" t="s">
        <v>349</v>
      </c>
      <c r="G125" t="s">
        <v>24</v>
      </c>
      <c r="M125" t="s">
        <v>15</v>
      </c>
      <c r="O125" t="s">
        <v>101</v>
      </c>
    </row>
    <row r="126" spans="1:15" x14ac:dyDescent="0.3">
      <c r="A126" s="2">
        <v>6349</v>
      </c>
      <c r="C126">
        <v>13</v>
      </c>
      <c r="E126" t="s">
        <v>278</v>
      </c>
      <c r="F126" t="s">
        <v>266</v>
      </c>
      <c r="G126" t="s">
        <v>24</v>
      </c>
      <c r="H126">
        <v>676</v>
      </c>
      <c r="M126" t="s">
        <v>15</v>
      </c>
    </row>
    <row r="127" spans="1:15" x14ac:dyDescent="0.3">
      <c r="A127" s="2">
        <v>6349</v>
      </c>
      <c r="C127">
        <v>13</v>
      </c>
      <c r="E127" t="s">
        <v>350</v>
      </c>
      <c r="F127" t="s">
        <v>72</v>
      </c>
      <c r="G127" t="s">
        <v>14</v>
      </c>
      <c r="H127">
        <v>75</v>
      </c>
      <c r="M127" t="s">
        <v>15</v>
      </c>
    </row>
    <row r="128" spans="1:15" x14ac:dyDescent="0.3">
      <c r="A128" s="2">
        <v>6349</v>
      </c>
      <c r="C128">
        <v>13</v>
      </c>
      <c r="E128" t="s">
        <v>212</v>
      </c>
      <c r="F128" t="s">
        <v>266</v>
      </c>
      <c r="G128" t="s">
        <v>24</v>
      </c>
      <c r="H128">
        <v>500</v>
      </c>
      <c r="M128" t="s">
        <v>15</v>
      </c>
    </row>
    <row r="129" spans="1:15" x14ac:dyDescent="0.3">
      <c r="A129" s="2">
        <v>6350</v>
      </c>
      <c r="C129">
        <v>13</v>
      </c>
      <c r="E129" t="s">
        <v>353</v>
      </c>
      <c r="F129" t="s">
        <v>351</v>
      </c>
      <c r="G129" t="s">
        <v>24</v>
      </c>
      <c r="M129" t="s">
        <v>15</v>
      </c>
    </row>
    <row r="130" spans="1:15" x14ac:dyDescent="0.3">
      <c r="A130" s="2">
        <v>6350</v>
      </c>
      <c r="C130">
        <v>13</v>
      </c>
      <c r="E130" t="s">
        <v>192</v>
      </c>
      <c r="F130" t="s">
        <v>352</v>
      </c>
      <c r="G130" t="s">
        <v>32</v>
      </c>
      <c r="M130" t="s">
        <v>15</v>
      </c>
    </row>
    <row r="131" spans="1:15" x14ac:dyDescent="0.3">
      <c r="A131" s="2">
        <v>6353</v>
      </c>
      <c r="C131">
        <v>14</v>
      </c>
      <c r="E131" t="s">
        <v>354</v>
      </c>
      <c r="F131" t="s">
        <v>266</v>
      </c>
      <c r="G131" t="s">
        <v>24</v>
      </c>
      <c r="H131">
        <v>360</v>
      </c>
      <c r="M131" t="s">
        <v>15</v>
      </c>
    </row>
    <row r="132" spans="1:15" x14ac:dyDescent="0.3">
      <c r="A132" s="2">
        <v>6353</v>
      </c>
      <c r="C132">
        <v>14</v>
      </c>
      <c r="E132" t="s">
        <v>355</v>
      </c>
      <c r="F132" t="s">
        <v>204</v>
      </c>
      <c r="G132" t="s">
        <v>24</v>
      </c>
      <c r="H132">
        <v>450</v>
      </c>
      <c r="M132" t="s">
        <v>15</v>
      </c>
    </row>
    <row r="133" spans="1:15" x14ac:dyDescent="0.3">
      <c r="A133" s="2">
        <v>6353</v>
      </c>
      <c r="C133">
        <v>14</v>
      </c>
      <c r="E133" t="s">
        <v>278</v>
      </c>
      <c r="F133" t="s">
        <v>356</v>
      </c>
      <c r="G133" t="s">
        <v>24</v>
      </c>
      <c r="H133">
        <v>597</v>
      </c>
      <c r="M133" t="s">
        <v>15</v>
      </c>
    </row>
    <row r="134" spans="1:15" x14ac:dyDescent="0.3">
      <c r="A134" s="2">
        <v>6353</v>
      </c>
      <c r="C134">
        <v>14</v>
      </c>
      <c r="E134" t="s">
        <v>357</v>
      </c>
      <c r="F134" t="s">
        <v>204</v>
      </c>
      <c r="G134" t="s">
        <v>24</v>
      </c>
      <c r="H134">
        <v>525</v>
      </c>
      <c r="M134" t="s">
        <v>15</v>
      </c>
    </row>
    <row r="135" spans="1:15" x14ac:dyDescent="0.3">
      <c r="A135" s="2">
        <v>6353</v>
      </c>
      <c r="C135">
        <v>14</v>
      </c>
      <c r="E135" t="s">
        <v>358</v>
      </c>
      <c r="F135" t="s">
        <v>41</v>
      </c>
      <c r="G135" t="s">
        <v>42</v>
      </c>
      <c r="H135">
        <v>200</v>
      </c>
      <c r="M135" t="s">
        <v>15</v>
      </c>
      <c r="O135" t="s">
        <v>359</v>
      </c>
    </row>
    <row r="136" spans="1:15" x14ac:dyDescent="0.3">
      <c r="A136" s="2">
        <v>6354</v>
      </c>
      <c r="C136">
        <v>14</v>
      </c>
      <c r="E136" t="s">
        <v>360</v>
      </c>
      <c r="F136" t="s">
        <v>307</v>
      </c>
      <c r="G136" t="s">
        <v>24</v>
      </c>
      <c r="M136" t="s">
        <v>15</v>
      </c>
      <c r="O136" t="s">
        <v>363</v>
      </c>
    </row>
    <row r="137" spans="1:15" x14ac:dyDescent="0.3">
      <c r="A137" s="2">
        <v>6354</v>
      </c>
      <c r="C137">
        <v>14</v>
      </c>
      <c r="E137" t="s">
        <v>361</v>
      </c>
      <c r="F137" t="s">
        <v>204</v>
      </c>
      <c r="G137" t="s">
        <v>24</v>
      </c>
      <c r="M137" t="s">
        <v>15</v>
      </c>
      <c r="O137" t="s">
        <v>363</v>
      </c>
    </row>
    <row r="138" spans="1:15" x14ac:dyDescent="0.3">
      <c r="A138" s="2">
        <v>6354</v>
      </c>
      <c r="C138">
        <v>14</v>
      </c>
      <c r="E138" t="s">
        <v>362</v>
      </c>
      <c r="F138" t="s">
        <v>162</v>
      </c>
      <c r="G138" t="s">
        <v>14</v>
      </c>
      <c r="M138" t="s">
        <v>15</v>
      </c>
      <c r="O138" t="s">
        <v>363</v>
      </c>
    </row>
    <row r="139" spans="1:15" x14ac:dyDescent="0.3">
      <c r="A139" s="2">
        <v>6355</v>
      </c>
      <c r="C139">
        <v>14</v>
      </c>
      <c r="E139" t="s">
        <v>364</v>
      </c>
      <c r="F139" t="s">
        <v>266</v>
      </c>
      <c r="G139" t="s">
        <v>24</v>
      </c>
      <c r="H139">
        <v>2700</v>
      </c>
      <c r="J139" t="s">
        <v>66</v>
      </c>
      <c r="M139" t="s">
        <v>15</v>
      </c>
    </row>
    <row r="140" spans="1:15" x14ac:dyDescent="0.3">
      <c r="A140" s="2">
        <v>6355</v>
      </c>
      <c r="C140">
        <v>14</v>
      </c>
      <c r="E140" t="s">
        <v>365</v>
      </c>
      <c r="F140" t="s">
        <v>72</v>
      </c>
      <c r="G140" t="s">
        <v>14</v>
      </c>
      <c r="M140" t="s">
        <v>15</v>
      </c>
    </row>
    <row r="141" spans="1:15" x14ac:dyDescent="0.3">
      <c r="A141" s="2">
        <v>6355</v>
      </c>
      <c r="C141">
        <v>14</v>
      </c>
      <c r="E141" t="s">
        <v>331</v>
      </c>
      <c r="F141" t="s">
        <v>172</v>
      </c>
      <c r="G141" t="s">
        <v>24</v>
      </c>
      <c r="M141" t="s">
        <v>15</v>
      </c>
    </row>
    <row r="142" spans="1:15" x14ac:dyDescent="0.3">
      <c r="A142" s="2">
        <v>6355</v>
      </c>
      <c r="C142">
        <v>14</v>
      </c>
      <c r="E142" t="s">
        <v>366</v>
      </c>
      <c r="F142" t="s">
        <v>191</v>
      </c>
      <c r="G142" s="17" t="s">
        <v>24</v>
      </c>
      <c r="M142" t="s">
        <v>15</v>
      </c>
    </row>
    <row r="143" spans="1:15" x14ac:dyDescent="0.3">
      <c r="A143" s="2">
        <v>6355</v>
      </c>
      <c r="C143">
        <v>14</v>
      </c>
      <c r="E143" t="s">
        <v>367</v>
      </c>
      <c r="F143" t="s">
        <v>368</v>
      </c>
      <c r="G143" t="s">
        <v>42</v>
      </c>
      <c r="M143" t="s">
        <v>15</v>
      </c>
    </row>
    <row r="144" spans="1:15" x14ac:dyDescent="0.3">
      <c r="A144" s="2">
        <v>6355</v>
      </c>
      <c r="C144">
        <v>14</v>
      </c>
      <c r="E144" t="s">
        <v>369</v>
      </c>
      <c r="F144" t="s">
        <v>370</v>
      </c>
      <c r="G144" t="s">
        <v>24</v>
      </c>
      <c r="M144" t="s">
        <v>15</v>
      </c>
      <c r="O144" t="s">
        <v>371</v>
      </c>
    </row>
    <row r="145" spans="1:15" x14ac:dyDescent="0.3">
      <c r="A145" s="2">
        <v>6356</v>
      </c>
      <c r="B145" t="s">
        <v>70</v>
      </c>
      <c r="C145">
        <v>15</v>
      </c>
      <c r="D145" t="s">
        <v>478</v>
      </c>
      <c r="E145" t="s">
        <v>479</v>
      </c>
      <c r="F145" t="s">
        <v>480</v>
      </c>
      <c r="G145" t="s">
        <v>14</v>
      </c>
      <c r="H145">
        <f>6*12.5</f>
        <v>75</v>
      </c>
      <c r="I145">
        <v>6</v>
      </c>
      <c r="K145">
        <v>1</v>
      </c>
      <c r="M145" t="s">
        <v>20</v>
      </c>
      <c r="O145" t="s">
        <v>481</v>
      </c>
    </row>
    <row r="146" spans="1:15" x14ac:dyDescent="0.3">
      <c r="A146" s="2">
        <v>6356</v>
      </c>
      <c r="C146">
        <v>14</v>
      </c>
      <c r="E146" t="s">
        <v>372</v>
      </c>
      <c r="F146" t="s">
        <v>373</v>
      </c>
      <c r="G146" t="s">
        <v>437</v>
      </c>
      <c r="H146">
        <v>3100</v>
      </c>
      <c r="M146" t="s">
        <v>15</v>
      </c>
      <c r="O146" t="s">
        <v>375</v>
      </c>
    </row>
    <row r="147" spans="1:15" x14ac:dyDescent="0.3">
      <c r="A147" s="2">
        <v>6356</v>
      </c>
      <c r="C147">
        <v>14</v>
      </c>
      <c r="E147" t="s">
        <v>374</v>
      </c>
      <c r="F147" t="s">
        <v>307</v>
      </c>
      <c r="G147" t="s">
        <v>24</v>
      </c>
      <c r="H147">
        <v>2700</v>
      </c>
      <c r="J147" t="s">
        <v>66</v>
      </c>
      <c r="M147" t="s">
        <v>15</v>
      </c>
    </row>
    <row r="148" spans="1:15" x14ac:dyDescent="0.3">
      <c r="A148" s="2">
        <v>6356</v>
      </c>
      <c r="C148">
        <v>14</v>
      </c>
      <c r="E148" t="s">
        <v>376</v>
      </c>
      <c r="F148" t="s">
        <v>377</v>
      </c>
      <c r="G148" t="s">
        <v>14</v>
      </c>
      <c r="K148">
        <v>1</v>
      </c>
      <c r="M148" t="s">
        <v>15</v>
      </c>
      <c r="O148" t="s">
        <v>378</v>
      </c>
    </row>
    <row r="149" spans="1:15" x14ac:dyDescent="0.3">
      <c r="A149" s="12">
        <v>6356</v>
      </c>
      <c r="C149">
        <v>14</v>
      </c>
      <c r="D149" t="s">
        <v>379</v>
      </c>
      <c r="E149" t="s">
        <v>380</v>
      </c>
      <c r="F149" t="s">
        <v>381</v>
      </c>
      <c r="G149" t="s">
        <v>446</v>
      </c>
      <c r="H149">
        <v>4900</v>
      </c>
      <c r="M149" t="s">
        <v>15</v>
      </c>
      <c r="O149" s="13" t="s">
        <v>382</v>
      </c>
    </row>
    <row r="150" spans="1:15" x14ac:dyDescent="0.3">
      <c r="A150" s="14">
        <v>6356</v>
      </c>
      <c r="C150">
        <v>14</v>
      </c>
      <c r="D150" t="s">
        <v>299</v>
      </c>
      <c r="E150" t="s">
        <v>367</v>
      </c>
      <c r="F150" t="s">
        <v>41</v>
      </c>
      <c r="G150" t="s">
        <v>42</v>
      </c>
      <c r="M150" t="s">
        <v>15</v>
      </c>
      <c r="O150" s="8" t="s">
        <v>405</v>
      </c>
    </row>
    <row r="151" spans="1:15" x14ac:dyDescent="0.3">
      <c r="A151" s="2">
        <v>6357</v>
      </c>
      <c r="C151">
        <v>14</v>
      </c>
      <c r="E151" t="s">
        <v>383</v>
      </c>
      <c r="F151" t="s">
        <v>92</v>
      </c>
      <c r="G151" t="s">
        <v>24</v>
      </c>
      <c r="H151">
        <v>2300</v>
      </c>
      <c r="M151" t="s">
        <v>15</v>
      </c>
      <c r="O151" t="s">
        <v>384</v>
      </c>
    </row>
    <row r="152" spans="1:15" x14ac:dyDescent="0.3">
      <c r="A152" s="2">
        <v>6357</v>
      </c>
      <c r="C152">
        <v>14</v>
      </c>
      <c r="E152" t="s">
        <v>385</v>
      </c>
      <c r="F152" t="s">
        <v>386</v>
      </c>
      <c r="G152" t="s">
        <v>437</v>
      </c>
      <c r="H152">
        <v>5000</v>
      </c>
      <c r="M152" t="s">
        <v>15</v>
      </c>
      <c r="O152" t="s">
        <v>387</v>
      </c>
    </row>
    <row r="153" spans="1:15" x14ac:dyDescent="0.3">
      <c r="A153" s="2">
        <v>6357</v>
      </c>
      <c r="B153" t="s">
        <v>16</v>
      </c>
      <c r="C153">
        <v>14</v>
      </c>
      <c r="E153" t="s">
        <v>388</v>
      </c>
      <c r="F153" t="s">
        <v>389</v>
      </c>
      <c r="G153" t="s">
        <v>447</v>
      </c>
      <c r="J153" t="s">
        <v>390</v>
      </c>
      <c r="M153" t="s">
        <v>15</v>
      </c>
      <c r="O153" t="s">
        <v>391</v>
      </c>
    </row>
    <row r="154" spans="1:15" x14ac:dyDescent="0.3">
      <c r="A154" s="14">
        <v>6357</v>
      </c>
      <c r="B154" t="s">
        <v>16</v>
      </c>
      <c r="C154">
        <v>14</v>
      </c>
      <c r="E154" t="s">
        <v>110</v>
      </c>
      <c r="F154" t="s">
        <v>394</v>
      </c>
      <c r="G154" t="s">
        <v>448</v>
      </c>
      <c r="M154" t="s">
        <v>392</v>
      </c>
      <c r="O154" t="s">
        <v>395</v>
      </c>
    </row>
    <row r="155" spans="1:15" x14ac:dyDescent="0.3">
      <c r="A155" s="14">
        <v>6357</v>
      </c>
      <c r="B155" t="s">
        <v>16</v>
      </c>
      <c r="C155">
        <v>14</v>
      </c>
      <c r="E155" t="s">
        <v>396</v>
      </c>
      <c r="F155" t="s">
        <v>177</v>
      </c>
      <c r="G155" t="s">
        <v>32</v>
      </c>
      <c r="H155">
        <v>2150</v>
      </c>
      <c r="M155" t="s">
        <v>392</v>
      </c>
      <c r="O155" t="s">
        <v>397</v>
      </c>
    </row>
    <row r="156" spans="1:15" x14ac:dyDescent="0.3">
      <c r="A156" s="14">
        <v>6357</v>
      </c>
      <c r="B156" t="s">
        <v>16</v>
      </c>
      <c r="C156">
        <v>14</v>
      </c>
      <c r="E156" t="s">
        <v>300</v>
      </c>
      <c r="F156" t="s">
        <v>191</v>
      </c>
      <c r="G156" s="17" t="s">
        <v>24</v>
      </c>
      <c r="H156">
        <v>725</v>
      </c>
      <c r="M156" t="s">
        <v>392</v>
      </c>
      <c r="O156" t="s">
        <v>393</v>
      </c>
    </row>
    <row r="157" spans="1:15" x14ac:dyDescent="0.3">
      <c r="A157" s="2">
        <v>6358</v>
      </c>
      <c r="B157" t="s">
        <v>51</v>
      </c>
      <c r="C157">
        <v>14</v>
      </c>
      <c r="E157" t="s">
        <v>398</v>
      </c>
      <c r="F157" t="s">
        <v>399</v>
      </c>
      <c r="G157" t="s">
        <v>445</v>
      </c>
      <c r="M157" t="s">
        <v>20</v>
      </c>
    </row>
    <row r="158" spans="1:15" x14ac:dyDescent="0.3">
      <c r="A158" s="2">
        <v>6359</v>
      </c>
      <c r="C158">
        <v>14</v>
      </c>
      <c r="E158" t="s">
        <v>400</v>
      </c>
      <c r="F158" t="s">
        <v>204</v>
      </c>
      <c r="G158" t="s">
        <v>24</v>
      </c>
      <c r="M158" t="s">
        <v>15</v>
      </c>
    </row>
    <row r="159" spans="1:15" x14ac:dyDescent="0.3">
      <c r="A159" s="2">
        <v>6359</v>
      </c>
      <c r="C159">
        <v>14</v>
      </c>
      <c r="E159" t="s">
        <v>401</v>
      </c>
      <c r="F159" t="s">
        <v>402</v>
      </c>
      <c r="G159" t="s">
        <v>14</v>
      </c>
      <c r="M159" t="s">
        <v>15</v>
      </c>
    </row>
    <row r="160" spans="1:15" x14ac:dyDescent="0.3">
      <c r="A160" s="2">
        <v>6359</v>
      </c>
      <c r="C160">
        <v>14</v>
      </c>
      <c r="E160" t="s">
        <v>403</v>
      </c>
      <c r="F160" t="s">
        <v>404</v>
      </c>
      <c r="G160" t="s">
        <v>24</v>
      </c>
      <c r="M160" t="s">
        <v>15</v>
      </c>
    </row>
    <row r="161" spans="1:15" x14ac:dyDescent="0.3">
      <c r="A161" s="2">
        <v>6360</v>
      </c>
      <c r="C161">
        <v>15</v>
      </c>
      <c r="E161" t="s">
        <v>406</v>
      </c>
      <c r="F161" t="s">
        <v>407</v>
      </c>
      <c r="G161" t="s">
        <v>24</v>
      </c>
      <c r="M161" t="s">
        <v>15</v>
      </c>
    </row>
    <row r="162" spans="1:15" x14ac:dyDescent="0.3">
      <c r="A162" s="2">
        <v>6361</v>
      </c>
      <c r="C162">
        <v>15</v>
      </c>
      <c r="E162" t="s">
        <v>409</v>
      </c>
      <c r="F162" t="s">
        <v>408</v>
      </c>
      <c r="G162" t="s">
        <v>437</v>
      </c>
      <c r="H162">
        <v>125</v>
      </c>
      <c r="M162" t="s">
        <v>15</v>
      </c>
    </row>
    <row r="163" spans="1:15" x14ac:dyDescent="0.3">
      <c r="A163" s="2">
        <v>6361</v>
      </c>
      <c r="C163">
        <v>15</v>
      </c>
      <c r="E163" t="s">
        <v>410</v>
      </c>
      <c r="F163" t="s">
        <v>408</v>
      </c>
      <c r="G163" t="s">
        <v>437</v>
      </c>
      <c r="H163">
        <v>1210</v>
      </c>
      <c r="M163" t="s">
        <v>15</v>
      </c>
    </row>
    <row r="164" spans="1:15" x14ac:dyDescent="0.3">
      <c r="A164" s="2">
        <v>6361</v>
      </c>
      <c r="C164">
        <v>15</v>
      </c>
      <c r="E164" t="s">
        <v>411</v>
      </c>
      <c r="F164" t="s">
        <v>408</v>
      </c>
      <c r="G164" t="s">
        <v>437</v>
      </c>
      <c r="H164">
        <v>250</v>
      </c>
      <c r="M164" t="s">
        <v>15</v>
      </c>
    </row>
    <row r="165" spans="1:15" x14ac:dyDescent="0.3">
      <c r="A165" s="2">
        <v>6361</v>
      </c>
      <c r="C165">
        <v>15</v>
      </c>
      <c r="E165" t="s">
        <v>412</v>
      </c>
      <c r="F165" t="s">
        <v>408</v>
      </c>
      <c r="G165" t="s">
        <v>437</v>
      </c>
      <c r="H165">
        <v>187</v>
      </c>
      <c r="M165" t="s">
        <v>15</v>
      </c>
    </row>
    <row r="166" spans="1:15" x14ac:dyDescent="0.3">
      <c r="A166" s="2">
        <v>6361</v>
      </c>
      <c r="C166">
        <v>15</v>
      </c>
      <c r="E166" t="s">
        <v>178</v>
      </c>
      <c r="F166" t="s">
        <v>408</v>
      </c>
      <c r="G166" t="s">
        <v>437</v>
      </c>
      <c r="H166">
        <v>75</v>
      </c>
      <c r="M166" t="s">
        <v>15</v>
      </c>
    </row>
    <row r="167" spans="1:15" x14ac:dyDescent="0.3">
      <c r="A167" s="2">
        <v>6361</v>
      </c>
      <c r="B167" t="s">
        <v>16</v>
      </c>
      <c r="C167">
        <v>15</v>
      </c>
      <c r="D167" t="s">
        <v>199</v>
      </c>
      <c r="E167" t="s">
        <v>413</v>
      </c>
      <c r="H167">
        <v>4910</v>
      </c>
      <c r="M167" t="s">
        <v>15</v>
      </c>
      <c r="O167" t="s">
        <v>414</v>
      </c>
    </row>
    <row r="168" spans="1:15" x14ac:dyDescent="0.3">
      <c r="A168" s="2">
        <v>6363</v>
      </c>
      <c r="C168">
        <v>15</v>
      </c>
      <c r="E168" t="s">
        <v>110</v>
      </c>
      <c r="F168" t="s">
        <v>421</v>
      </c>
      <c r="G168" t="s">
        <v>441</v>
      </c>
      <c r="H168">
        <v>108</v>
      </c>
      <c r="M168" t="s">
        <v>15</v>
      </c>
    </row>
    <row r="169" spans="1:15" x14ac:dyDescent="0.3">
      <c r="A169" s="2">
        <v>6363</v>
      </c>
      <c r="C169">
        <v>15</v>
      </c>
      <c r="E169" t="s">
        <v>422</v>
      </c>
      <c r="F169" t="s">
        <v>204</v>
      </c>
      <c r="G169" t="s">
        <v>24</v>
      </c>
      <c r="H169">
        <v>100</v>
      </c>
      <c r="M169" t="s">
        <v>15</v>
      </c>
    </row>
    <row r="170" spans="1:15" x14ac:dyDescent="0.3">
      <c r="A170" s="2">
        <v>6363</v>
      </c>
      <c r="C170">
        <v>15</v>
      </c>
      <c r="E170" t="s">
        <v>102</v>
      </c>
      <c r="F170" t="s">
        <v>346</v>
      </c>
      <c r="G170" t="s">
        <v>24</v>
      </c>
      <c r="H170">
        <v>100</v>
      </c>
      <c r="M170" t="s">
        <v>15</v>
      </c>
    </row>
    <row r="171" spans="1:15" x14ac:dyDescent="0.3">
      <c r="A171" s="2">
        <v>6363</v>
      </c>
      <c r="C171">
        <v>15</v>
      </c>
      <c r="E171" t="s">
        <v>178</v>
      </c>
      <c r="F171" t="s">
        <v>423</v>
      </c>
      <c r="G171" t="s">
        <v>24</v>
      </c>
      <c r="H171">
        <v>185</v>
      </c>
      <c r="M171" t="s">
        <v>15</v>
      </c>
    </row>
    <row r="172" spans="1:15" x14ac:dyDescent="0.3">
      <c r="A172" s="2">
        <v>6363</v>
      </c>
      <c r="C172">
        <v>15</v>
      </c>
      <c r="E172" t="s">
        <v>424</v>
      </c>
      <c r="F172" t="s">
        <v>425</v>
      </c>
      <c r="G172" s="17" t="s">
        <v>24</v>
      </c>
      <c r="H172">
        <v>100</v>
      </c>
      <c r="M172" t="s">
        <v>15</v>
      </c>
    </row>
    <row r="173" spans="1:15" x14ac:dyDescent="0.3">
      <c r="A173" s="2">
        <v>6363</v>
      </c>
      <c r="C173">
        <v>15</v>
      </c>
      <c r="E173" t="s">
        <v>426</v>
      </c>
      <c r="F173" t="s">
        <v>425</v>
      </c>
      <c r="G173" s="17" t="s">
        <v>24</v>
      </c>
      <c r="H173">
        <v>200</v>
      </c>
      <c r="J173" t="s">
        <v>66</v>
      </c>
      <c r="M173" t="s">
        <v>15</v>
      </c>
    </row>
    <row r="174" spans="1:15" x14ac:dyDescent="0.3">
      <c r="A174" s="2">
        <v>6363</v>
      </c>
      <c r="B174" t="s">
        <v>16</v>
      </c>
      <c r="C174">
        <v>15</v>
      </c>
      <c r="D174" t="s">
        <v>199</v>
      </c>
      <c r="E174" t="s">
        <v>432</v>
      </c>
      <c r="H174">
        <v>6750</v>
      </c>
      <c r="J174" t="s">
        <v>66</v>
      </c>
      <c r="M174" t="s">
        <v>15</v>
      </c>
      <c r="O174" t="s">
        <v>431</v>
      </c>
    </row>
    <row r="175" spans="1:15" x14ac:dyDescent="0.3">
      <c r="A175" s="2">
        <v>6364</v>
      </c>
      <c r="C175">
        <v>15</v>
      </c>
      <c r="E175" t="s">
        <v>110</v>
      </c>
      <c r="F175" t="s">
        <v>427</v>
      </c>
      <c r="G175" t="s">
        <v>441</v>
      </c>
      <c r="H175">
        <v>150</v>
      </c>
      <c r="M175" t="s">
        <v>15</v>
      </c>
    </row>
    <row r="176" spans="1:15" x14ac:dyDescent="0.3">
      <c r="A176" s="2">
        <v>6364</v>
      </c>
      <c r="C176">
        <v>15</v>
      </c>
      <c r="D176" t="s">
        <v>39</v>
      </c>
      <c r="E176" t="s">
        <v>428</v>
      </c>
      <c r="F176" t="s">
        <v>429</v>
      </c>
      <c r="G176" t="s">
        <v>24</v>
      </c>
      <c r="H176">
        <v>2700</v>
      </c>
      <c r="M176" t="s">
        <v>15</v>
      </c>
      <c r="O176" t="s">
        <v>1038</v>
      </c>
    </row>
    <row r="177" spans="1:15" x14ac:dyDescent="0.3">
      <c r="A177" s="2">
        <v>6364</v>
      </c>
      <c r="B177" s="3"/>
      <c r="C177">
        <v>15</v>
      </c>
      <c r="D177" t="s">
        <v>29</v>
      </c>
      <c r="E177" t="s">
        <v>433</v>
      </c>
      <c r="F177" t="s">
        <v>434</v>
      </c>
      <c r="G177" t="s">
        <v>436</v>
      </c>
      <c r="H177">
        <v>2000</v>
      </c>
      <c r="M177" t="s">
        <v>15</v>
      </c>
      <c r="O177" t="s">
        <v>435</v>
      </c>
    </row>
    <row r="178" spans="1:15" x14ac:dyDescent="0.3">
      <c r="A178" s="2">
        <v>6364</v>
      </c>
      <c r="B178" t="s">
        <v>16</v>
      </c>
      <c r="C178">
        <v>18</v>
      </c>
      <c r="E178" t="s">
        <v>565</v>
      </c>
      <c r="M178" t="s">
        <v>20</v>
      </c>
      <c r="O178" t="s">
        <v>566</v>
      </c>
    </row>
    <row r="179" spans="1:15" x14ac:dyDescent="0.3">
      <c r="A179" s="2">
        <v>6365</v>
      </c>
      <c r="C179">
        <v>15</v>
      </c>
      <c r="E179" t="s">
        <v>231</v>
      </c>
      <c r="F179" t="s">
        <v>450</v>
      </c>
      <c r="G179" t="s">
        <v>447</v>
      </c>
      <c r="M179" t="s">
        <v>15</v>
      </c>
    </row>
    <row r="180" spans="1:15" x14ac:dyDescent="0.3">
      <c r="A180" s="2">
        <v>6365</v>
      </c>
      <c r="C180">
        <v>15</v>
      </c>
      <c r="E180" t="s">
        <v>93</v>
      </c>
      <c r="F180" t="s">
        <v>451</v>
      </c>
      <c r="G180" t="s">
        <v>24</v>
      </c>
      <c r="M180" t="s">
        <v>15</v>
      </c>
    </row>
    <row r="181" spans="1:15" x14ac:dyDescent="0.3">
      <c r="A181" s="2">
        <v>6365</v>
      </c>
      <c r="C181">
        <v>15</v>
      </c>
      <c r="E181" t="s">
        <v>452</v>
      </c>
      <c r="F181" t="s">
        <v>204</v>
      </c>
      <c r="G181" t="s">
        <v>24</v>
      </c>
      <c r="M181" t="s">
        <v>15</v>
      </c>
    </row>
    <row r="182" spans="1:15" x14ac:dyDescent="0.3">
      <c r="A182" s="2">
        <v>6365</v>
      </c>
      <c r="C182">
        <v>15</v>
      </c>
      <c r="D182" t="s">
        <v>460</v>
      </c>
      <c r="E182" t="s">
        <v>453</v>
      </c>
      <c r="F182" t="s">
        <v>454</v>
      </c>
      <c r="G182" t="s">
        <v>24</v>
      </c>
      <c r="H182">
        <v>3000</v>
      </c>
      <c r="M182" t="s">
        <v>15</v>
      </c>
      <c r="O182" t="s">
        <v>455</v>
      </c>
    </row>
    <row r="183" spans="1:15" x14ac:dyDescent="0.3">
      <c r="A183" s="2">
        <v>6365</v>
      </c>
      <c r="C183">
        <v>15</v>
      </c>
      <c r="D183" t="s">
        <v>460</v>
      </c>
      <c r="E183" t="s">
        <v>456</v>
      </c>
      <c r="F183" t="s">
        <v>457</v>
      </c>
      <c r="G183" t="s">
        <v>437</v>
      </c>
      <c r="H183">
        <v>1700</v>
      </c>
      <c r="M183" t="s">
        <v>15</v>
      </c>
      <c r="O183" t="s">
        <v>458</v>
      </c>
    </row>
    <row r="184" spans="1:15" x14ac:dyDescent="0.3">
      <c r="A184" s="2">
        <v>6365</v>
      </c>
      <c r="C184">
        <v>15</v>
      </c>
      <c r="D184" t="s">
        <v>460</v>
      </c>
      <c r="E184" t="s">
        <v>396</v>
      </c>
      <c r="F184" t="s">
        <v>177</v>
      </c>
      <c r="G184" t="s">
        <v>32</v>
      </c>
      <c r="H184">
        <v>4300</v>
      </c>
      <c r="M184" t="s">
        <v>15</v>
      </c>
      <c r="O184" t="s">
        <v>459</v>
      </c>
    </row>
    <row r="185" spans="1:15" x14ac:dyDescent="0.3">
      <c r="A185" s="2">
        <v>6365</v>
      </c>
      <c r="B185" t="s">
        <v>16</v>
      </c>
      <c r="C185">
        <v>18</v>
      </c>
      <c r="E185" t="s">
        <v>565</v>
      </c>
      <c r="M185" t="s">
        <v>20</v>
      </c>
      <c r="O185" t="s">
        <v>567</v>
      </c>
    </row>
    <row r="186" spans="1:15" x14ac:dyDescent="0.3">
      <c r="A186" s="2">
        <v>6366</v>
      </c>
      <c r="B186" t="s">
        <v>59</v>
      </c>
      <c r="C186">
        <v>15</v>
      </c>
      <c r="D186" t="s">
        <v>379</v>
      </c>
      <c r="E186" t="s">
        <v>474</v>
      </c>
      <c r="F186" t="s">
        <v>475</v>
      </c>
      <c r="G186" t="s">
        <v>476</v>
      </c>
      <c r="H186">
        <v>5500</v>
      </c>
      <c r="M186" t="s">
        <v>20</v>
      </c>
      <c r="O186" t="s">
        <v>477</v>
      </c>
    </row>
    <row r="187" spans="1:15" x14ac:dyDescent="0.3">
      <c r="A187" s="2">
        <v>6366</v>
      </c>
      <c r="B187" t="s">
        <v>16</v>
      </c>
      <c r="C187">
        <v>15</v>
      </c>
      <c r="E187" t="s">
        <v>295</v>
      </c>
      <c r="F187" t="s">
        <v>461</v>
      </c>
      <c r="G187" t="s">
        <v>24</v>
      </c>
      <c r="H187">
        <v>70</v>
      </c>
      <c r="J187" t="s">
        <v>66</v>
      </c>
      <c r="M187" t="s">
        <v>15</v>
      </c>
      <c r="O187" t="s">
        <v>462</v>
      </c>
    </row>
    <row r="188" spans="1:15" x14ac:dyDescent="0.3">
      <c r="A188" s="2">
        <v>6366</v>
      </c>
      <c r="B188" t="s">
        <v>16</v>
      </c>
      <c r="C188">
        <v>15</v>
      </c>
      <c r="D188" t="s">
        <v>39</v>
      </c>
      <c r="E188" t="s">
        <v>463</v>
      </c>
      <c r="F188" t="s">
        <v>165</v>
      </c>
      <c r="G188" t="s">
        <v>24</v>
      </c>
      <c r="H188">
        <v>5000</v>
      </c>
      <c r="M188" t="s">
        <v>15</v>
      </c>
      <c r="O188" t="s">
        <v>464</v>
      </c>
    </row>
    <row r="189" spans="1:15" x14ac:dyDescent="0.3">
      <c r="A189" s="2">
        <v>6366</v>
      </c>
      <c r="B189" t="s">
        <v>16</v>
      </c>
      <c r="C189">
        <v>15</v>
      </c>
      <c r="D189" t="s">
        <v>199</v>
      </c>
      <c r="E189" t="s">
        <v>465</v>
      </c>
      <c r="F189" t="s">
        <v>466</v>
      </c>
      <c r="G189" s="17" t="s">
        <v>24</v>
      </c>
      <c r="H189">
        <v>2500</v>
      </c>
      <c r="M189" t="s">
        <v>15</v>
      </c>
      <c r="O189" t="s">
        <v>469</v>
      </c>
    </row>
    <row r="190" spans="1:15" x14ac:dyDescent="0.3">
      <c r="A190" s="2">
        <v>6366</v>
      </c>
      <c r="B190" t="s">
        <v>16</v>
      </c>
      <c r="C190">
        <v>15</v>
      </c>
      <c r="D190" t="s">
        <v>199</v>
      </c>
      <c r="E190" t="s">
        <v>467</v>
      </c>
      <c r="F190" t="s">
        <v>468</v>
      </c>
      <c r="H190">
        <v>4000</v>
      </c>
      <c r="M190" t="s">
        <v>15</v>
      </c>
      <c r="O190" t="s">
        <v>469</v>
      </c>
    </row>
    <row r="191" spans="1:15" x14ac:dyDescent="0.3">
      <c r="A191" s="2">
        <v>6366</v>
      </c>
      <c r="B191" t="s">
        <v>16</v>
      </c>
      <c r="C191">
        <v>15</v>
      </c>
      <c r="E191" t="s">
        <v>470</v>
      </c>
      <c r="F191" t="s">
        <v>471</v>
      </c>
      <c r="G191" t="s">
        <v>472</v>
      </c>
      <c r="H191">
        <v>4500</v>
      </c>
      <c r="M191" t="s">
        <v>15</v>
      </c>
      <c r="O191" t="s">
        <v>473</v>
      </c>
    </row>
    <row r="192" spans="1:15" x14ac:dyDescent="0.3">
      <c r="A192" s="2">
        <v>6367</v>
      </c>
      <c r="C192">
        <v>16</v>
      </c>
      <c r="E192" t="s">
        <v>482</v>
      </c>
      <c r="F192" t="s">
        <v>483</v>
      </c>
      <c r="G192" t="s">
        <v>447</v>
      </c>
      <c r="H192">
        <v>900</v>
      </c>
      <c r="M192" t="s">
        <v>15</v>
      </c>
      <c r="O192" t="s">
        <v>484</v>
      </c>
    </row>
    <row r="193" spans="1:15" x14ac:dyDescent="0.3">
      <c r="A193" s="2">
        <v>6367</v>
      </c>
      <c r="C193">
        <v>16</v>
      </c>
      <c r="E193" t="s">
        <v>485</v>
      </c>
      <c r="F193" t="s">
        <v>486</v>
      </c>
      <c r="G193" t="s">
        <v>24</v>
      </c>
      <c r="H193">
        <v>600</v>
      </c>
      <c r="J193" t="s">
        <v>66</v>
      </c>
      <c r="M193" t="s">
        <v>15</v>
      </c>
      <c r="O193" t="s">
        <v>430</v>
      </c>
    </row>
    <row r="194" spans="1:15" x14ac:dyDescent="0.3">
      <c r="A194" s="2">
        <v>6368</v>
      </c>
      <c r="B194" t="s">
        <v>16</v>
      </c>
      <c r="C194">
        <v>18</v>
      </c>
      <c r="E194" t="s">
        <v>568</v>
      </c>
      <c r="G194" t="s">
        <v>81</v>
      </c>
      <c r="M194" t="s">
        <v>20</v>
      </c>
      <c r="O194" t="s">
        <v>569</v>
      </c>
    </row>
    <row r="195" spans="1:15" x14ac:dyDescent="0.3">
      <c r="A195" s="2">
        <v>6371</v>
      </c>
      <c r="B195" t="s">
        <v>16</v>
      </c>
      <c r="C195">
        <v>16</v>
      </c>
      <c r="D195" t="s">
        <v>199</v>
      </c>
      <c r="E195" t="s">
        <v>487</v>
      </c>
      <c r="F195" t="s">
        <v>488</v>
      </c>
      <c r="G195" t="s">
        <v>439</v>
      </c>
      <c r="H195">
        <v>3000</v>
      </c>
      <c r="M195" t="s">
        <v>15</v>
      </c>
      <c r="O195" t="s">
        <v>490</v>
      </c>
    </row>
    <row r="196" spans="1:15" x14ac:dyDescent="0.3">
      <c r="A196" s="2">
        <v>6371</v>
      </c>
      <c r="B196" t="s">
        <v>16</v>
      </c>
      <c r="C196">
        <v>16</v>
      </c>
      <c r="D196" t="s">
        <v>199</v>
      </c>
      <c r="E196" t="s">
        <v>339</v>
      </c>
      <c r="F196" t="s">
        <v>489</v>
      </c>
      <c r="G196" t="s">
        <v>437</v>
      </c>
      <c r="H196">
        <v>288</v>
      </c>
      <c r="J196" t="s">
        <v>66</v>
      </c>
      <c r="M196" t="s">
        <v>15</v>
      </c>
      <c r="O196" t="s">
        <v>490</v>
      </c>
    </row>
    <row r="197" spans="1:15" x14ac:dyDescent="0.3">
      <c r="A197" s="2">
        <v>6373</v>
      </c>
      <c r="B197" t="s">
        <v>51</v>
      </c>
      <c r="C197">
        <v>16</v>
      </c>
      <c r="E197" t="s">
        <v>491</v>
      </c>
      <c r="F197" t="s">
        <v>492</v>
      </c>
      <c r="G197" t="s">
        <v>24</v>
      </c>
      <c r="H197">
        <v>650</v>
      </c>
      <c r="M197" t="s">
        <v>20</v>
      </c>
    </row>
    <row r="198" spans="1:15" x14ac:dyDescent="0.3">
      <c r="A198" s="2">
        <v>6374</v>
      </c>
      <c r="B198" s="3">
        <v>0.5</v>
      </c>
      <c r="C198">
        <v>16</v>
      </c>
      <c r="D198" t="s">
        <v>379</v>
      </c>
      <c r="E198" t="s">
        <v>493</v>
      </c>
      <c r="F198" t="s">
        <v>494</v>
      </c>
      <c r="G198" t="s">
        <v>81</v>
      </c>
      <c r="H198">
        <v>4400</v>
      </c>
      <c r="J198" t="s">
        <v>66</v>
      </c>
      <c r="K198">
        <v>17</v>
      </c>
      <c r="M198" t="s">
        <v>20</v>
      </c>
      <c r="O198" t="s">
        <v>495</v>
      </c>
    </row>
    <row r="199" spans="1:15" x14ac:dyDescent="0.3">
      <c r="A199" s="2">
        <v>6374</v>
      </c>
      <c r="B199" t="s">
        <v>51</v>
      </c>
      <c r="C199">
        <v>17</v>
      </c>
      <c r="D199" t="s">
        <v>199</v>
      </c>
      <c r="E199" t="s">
        <v>498</v>
      </c>
      <c r="F199" t="s">
        <v>499</v>
      </c>
      <c r="G199" t="s">
        <v>24</v>
      </c>
      <c r="H199">
        <v>264</v>
      </c>
      <c r="K199">
        <v>3</v>
      </c>
      <c r="M199" t="s">
        <v>20</v>
      </c>
      <c r="O199" t="s">
        <v>500</v>
      </c>
    </row>
    <row r="200" spans="1:15" x14ac:dyDescent="0.3">
      <c r="A200" s="2">
        <v>6375</v>
      </c>
      <c r="C200">
        <v>17</v>
      </c>
      <c r="E200" t="s">
        <v>502</v>
      </c>
      <c r="F200" t="s">
        <v>72</v>
      </c>
      <c r="G200" t="s">
        <v>14</v>
      </c>
      <c r="H200">
        <v>330</v>
      </c>
      <c r="M200" t="s">
        <v>15</v>
      </c>
    </row>
    <row r="201" spans="1:15" x14ac:dyDescent="0.3">
      <c r="A201" s="2">
        <v>6375</v>
      </c>
      <c r="C201">
        <v>17</v>
      </c>
      <c r="E201" t="s">
        <v>335</v>
      </c>
      <c r="F201" t="s">
        <v>204</v>
      </c>
      <c r="G201" t="s">
        <v>24</v>
      </c>
      <c r="H201">
        <v>100</v>
      </c>
      <c r="M201" t="s">
        <v>15</v>
      </c>
    </row>
    <row r="202" spans="1:15" x14ac:dyDescent="0.3">
      <c r="A202" s="2">
        <v>6375</v>
      </c>
      <c r="C202">
        <v>17</v>
      </c>
      <c r="E202" t="s">
        <v>503</v>
      </c>
      <c r="F202" t="s">
        <v>504</v>
      </c>
      <c r="G202" t="s">
        <v>24</v>
      </c>
      <c r="H202">
        <v>100</v>
      </c>
      <c r="J202" t="s">
        <v>66</v>
      </c>
      <c r="M202" t="s">
        <v>15</v>
      </c>
    </row>
    <row r="203" spans="1:15" x14ac:dyDescent="0.3">
      <c r="A203" s="2">
        <v>6375</v>
      </c>
      <c r="C203">
        <v>17</v>
      </c>
      <c r="D203" t="s">
        <v>199</v>
      </c>
      <c r="E203" t="s">
        <v>506</v>
      </c>
      <c r="F203" t="s">
        <v>505</v>
      </c>
      <c r="G203" t="s">
        <v>436</v>
      </c>
      <c r="H203">
        <v>800</v>
      </c>
      <c r="M203" t="s">
        <v>15</v>
      </c>
    </row>
    <row r="204" spans="1:15" x14ac:dyDescent="0.3">
      <c r="A204" s="2">
        <v>6376</v>
      </c>
      <c r="B204" t="s">
        <v>16</v>
      </c>
      <c r="C204">
        <v>17</v>
      </c>
      <c r="D204" t="s">
        <v>199</v>
      </c>
      <c r="E204" t="s">
        <v>507</v>
      </c>
      <c r="F204" t="s">
        <v>508</v>
      </c>
      <c r="G204" t="s">
        <v>24</v>
      </c>
      <c r="H204">
        <v>1462</v>
      </c>
      <c r="K204">
        <v>3</v>
      </c>
      <c r="M204" t="s">
        <v>15</v>
      </c>
      <c r="O204" t="s">
        <v>509</v>
      </c>
    </row>
    <row r="205" spans="1:15" x14ac:dyDescent="0.3">
      <c r="A205" s="2">
        <v>6376</v>
      </c>
      <c r="B205" t="s">
        <v>51</v>
      </c>
      <c r="C205">
        <v>17</v>
      </c>
      <c r="E205" t="s">
        <v>510</v>
      </c>
      <c r="H205">
        <v>300</v>
      </c>
      <c r="M205" t="s">
        <v>20</v>
      </c>
    </row>
    <row r="206" spans="1:15" x14ac:dyDescent="0.3">
      <c r="A206" s="2">
        <v>6378</v>
      </c>
      <c r="B206" t="s">
        <v>16</v>
      </c>
      <c r="C206">
        <v>17</v>
      </c>
      <c r="D206" t="s">
        <v>29</v>
      </c>
      <c r="E206" t="s">
        <v>511</v>
      </c>
      <c r="F206" t="s">
        <v>512</v>
      </c>
      <c r="G206" t="s">
        <v>24</v>
      </c>
      <c r="H206">
        <v>1590</v>
      </c>
      <c r="M206" t="s">
        <v>15</v>
      </c>
      <c r="O206" t="s">
        <v>513</v>
      </c>
    </row>
    <row r="207" spans="1:15" x14ac:dyDescent="0.3">
      <c r="A207" s="2">
        <v>6378</v>
      </c>
      <c r="C207">
        <v>17</v>
      </c>
      <c r="D207" t="s">
        <v>199</v>
      </c>
      <c r="E207" t="s">
        <v>514</v>
      </c>
      <c r="H207">
        <v>4274</v>
      </c>
      <c r="M207" t="s">
        <v>15</v>
      </c>
    </row>
    <row r="208" spans="1:15" x14ac:dyDescent="0.3">
      <c r="A208" s="2">
        <v>6378</v>
      </c>
      <c r="C208">
        <v>17</v>
      </c>
      <c r="D208" t="s">
        <v>515</v>
      </c>
      <c r="E208" t="s">
        <v>516</v>
      </c>
      <c r="F208" t="s">
        <v>177</v>
      </c>
      <c r="G208" t="s">
        <v>32</v>
      </c>
      <c r="H208">
        <v>3746</v>
      </c>
      <c r="J208" t="s">
        <v>66</v>
      </c>
      <c r="M208" t="s">
        <v>15</v>
      </c>
      <c r="O208" t="s">
        <v>708</v>
      </c>
    </row>
    <row r="209" spans="1:15" x14ac:dyDescent="0.3">
      <c r="A209" s="2">
        <v>6379</v>
      </c>
      <c r="B209" t="s">
        <v>16</v>
      </c>
      <c r="C209">
        <v>17</v>
      </c>
      <c r="D209" t="s">
        <v>517</v>
      </c>
      <c r="E209" t="s">
        <v>518</v>
      </c>
      <c r="F209" t="s">
        <v>177</v>
      </c>
      <c r="G209" t="s">
        <v>32</v>
      </c>
      <c r="H209">
        <v>3130</v>
      </c>
      <c r="M209" t="s">
        <v>15</v>
      </c>
      <c r="O209" t="s">
        <v>709</v>
      </c>
    </row>
    <row r="210" spans="1:15" x14ac:dyDescent="0.3">
      <c r="A210" s="2">
        <v>6379</v>
      </c>
      <c r="B210" t="s">
        <v>16</v>
      </c>
      <c r="C210">
        <v>17</v>
      </c>
      <c r="D210" t="s">
        <v>517</v>
      </c>
      <c r="E210" t="s">
        <v>300</v>
      </c>
      <c r="F210" t="s">
        <v>177</v>
      </c>
      <c r="G210" t="s">
        <v>32</v>
      </c>
      <c r="H210">
        <v>1519</v>
      </c>
      <c r="M210" t="s">
        <v>15</v>
      </c>
      <c r="O210" t="s">
        <v>710</v>
      </c>
    </row>
    <row r="211" spans="1:15" x14ac:dyDescent="0.3">
      <c r="A211" s="2">
        <v>6379</v>
      </c>
      <c r="C211">
        <v>17</v>
      </c>
      <c r="E211" t="s">
        <v>519</v>
      </c>
      <c r="F211" t="s">
        <v>486</v>
      </c>
      <c r="G211" t="s">
        <v>24</v>
      </c>
      <c r="H211">
        <v>351</v>
      </c>
      <c r="M211" t="s">
        <v>15</v>
      </c>
    </row>
    <row r="212" spans="1:15" x14ac:dyDescent="0.3">
      <c r="A212" s="2">
        <v>6379</v>
      </c>
      <c r="C212">
        <v>17</v>
      </c>
      <c r="E212" t="s">
        <v>520</v>
      </c>
      <c r="F212" t="s">
        <v>486</v>
      </c>
      <c r="G212" t="s">
        <v>24</v>
      </c>
      <c r="H212">
        <v>200</v>
      </c>
      <c r="M212" t="s">
        <v>15</v>
      </c>
    </row>
    <row r="213" spans="1:15" x14ac:dyDescent="0.3">
      <c r="A213" s="2">
        <v>6379</v>
      </c>
      <c r="C213">
        <v>17</v>
      </c>
      <c r="E213" t="s">
        <v>365</v>
      </c>
      <c r="F213" t="s">
        <v>72</v>
      </c>
      <c r="G213" t="s">
        <v>14</v>
      </c>
      <c r="H213">
        <v>125</v>
      </c>
      <c r="M213" t="s">
        <v>15</v>
      </c>
    </row>
    <row r="214" spans="1:15" x14ac:dyDescent="0.3">
      <c r="A214" s="2">
        <v>6379</v>
      </c>
      <c r="C214">
        <v>17</v>
      </c>
      <c r="E214" t="s">
        <v>102</v>
      </c>
      <c r="F214" t="s">
        <v>521</v>
      </c>
      <c r="G214" t="s">
        <v>24</v>
      </c>
      <c r="H214">
        <v>150</v>
      </c>
      <c r="M214" t="s">
        <v>15</v>
      </c>
    </row>
    <row r="215" spans="1:15" x14ac:dyDescent="0.3">
      <c r="A215" s="2">
        <v>6380</v>
      </c>
      <c r="C215">
        <v>17</v>
      </c>
      <c r="E215" t="s">
        <v>522</v>
      </c>
      <c r="F215" t="s">
        <v>523</v>
      </c>
      <c r="G215" t="s">
        <v>24</v>
      </c>
      <c r="H215">
        <v>1200</v>
      </c>
      <c r="M215" t="s">
        <v>15</v>
      </c>
    </row>
    <row r="216" spans="1:15" x14ac:dyDescent="0.3">
      <c r="A216" s="2">
        <v>6380</v>
      </c>
      <c r="C216">
        <v>17</v>
      </c>
      <c r="D216" t="s">
        <v>199</v>
      </c>
      <c r="E216" t="s">
        <v>102</v>
      </c>
      <c r="F216" t="s">
        <v>524</v>
      </c>
      <c r="G216" t="s">
        <v>24</v>
      </c>
      <c r="M216" t="s">
        <v>15</v>
      </c>
    </row>
    <row r="217" spans="1:15" x14ac:dyDescent="0.3">
      <c r="A217" s="2">
        <v>6381</v>
      </c>
      <c r="C217">
        <v>18</v>
      </c>
      <c r="D217" t="s">
        <v>199</v>
      </c>
      <c r="E217" t="s">
        <v>302</v>
      </c>
      <c r="F217" t="s">
        <v>529</v>
      </c>
      <c r="G217" t="s">
        <v>436</v>
      </c>
      <c r="H217">
        <v>1000</v>
      </c>
      <c r="M217" t="s">
        <v>15</v>
      </c>
      <c r="O217" t="s">
        <v>530</v>
      </c>
    </row>
    <row r="218" spans="1:15" x14ac:dyDescent="0.3">
      <c r="A218" s="2">
        <v>6381</v>
      </c>
      <c r="C218">
        <v>18</v>
      </c>
      <c r="E218" t="s">
        <v>528</v>
      </c>
      <c r="F218" t="s">
        <v>486</v>
      </c>
      <c r="G218" t="s">
        <v>24</v>
      </c>
      <c r="H218">
        <v>100</v>
      </c>
      <c r="J218" t="s">
        <v>66</v>
      </c>
      <c r="M218" t="s">
        <v>15</v>
      </c>
    </row>
    <row r="219" spans="1:15" x14ac:dyDescent="0.3">
      <c r="A219" s="2">
        <v>6382</v>
      </c>
      <c r="C219">
        <v>18</v>
      </c>
      <c r="E219" t="s">
        <v>531</v>
      </c>
      <c r="F219" t="s">
        <v>532</v>
      </c>
      <c r="G219" t="s">
        <v>24</v>
      </c>
      <c r="H219">
        <v>1000</v>
      </c>
      <c r="M219" t="s">
        <v>15</v>
      </c>
    </row>
    <row r="220" spans="1:15" x14ac:dyDescent="0.3">
      <c r="A220" s="2">
        <v>6384</v>
      </c>
      <c r="B220" t="s">
        <v>51</v>
      </c>
      <c r="C220">
        <v>18</v>
      </c>
      <c r="D220" t="s">
        <v>199</v>
      </c>
      <c r="E220" t="s">
        <v>538</v>
      </c>
      <c r="F220" t="s">
        <v>540</v>
      </c>
      <c r="H220">
        <v>150</v>
      </c>
      <c r="M220" t="s">
        <v>20</v>
      </c>
    </row>
    <row r="221" spans="1:15" x14ac:dyDescent="0.3">
      <c r="A221" s="2">
        <v>6384</v>
      </c>
      <c r="B221" t="s">
        <v>51</v>
      </c>
      <c r="C221">
        <v>18</v>
      </c>
      <c r="D221" t="s">
        <v>199</v>
      </c>
      <c r="E221" t="s">
        <v>539</v>
      </c>
      <c r="F221" t="s">
        <v>158</v>
      </c>
      <c r="G221" t="s">
        <v>24</v>
      </c>
      <c r="H221">
        <v>700</v>
      </c>
      <c r="M221" t="s">
        <v>20</v>
      </c>
      <c r="O221" t="s">
        <v>541</v>
      </c>
    </row>
    <row r="222" spans="1:15" x14ac:dyDescent="0.3">
      <c r="A222" s="2">
        <v>6384</v>
      </c>
      <c r="B222" t="s">
        <v>51</v>
      </c>
      <c r="C222">
        <v>18</v>
      </c>
      <c r="D222" t="s">
        <v>199</v>
      </c>
      <c r="E222" t="s">
        <v>105</v>
      </c>
      <c r="F222" t="s">
        <v>72</v>
      </c>
      <c r="G222" t="s">
        <v>14</v>
      </c>
      <c r="H222">
        <v>250</v>
      </c>
      <c r="M222" t="s">
        <v>20</v>
      </c>
    </row>
    <row r="223" spans="1:15" x14ac:dyDescent="0.3">
      <c r="A223" s="2">
        <v>6385</v>
      </c>
      <c r="C223">
        <v>18</v>
      </c>
      <c r="E223" t="s">
        <v>522</v>
      </c>
      <c r="F223" t="s">
        <v>303</v>
      </c>
      <c r="G223" t="s">
        <v>437</v>
      </c>
      <c r="H223">
        <v>1112</v>
      </c>
      <c r="M223" t="s">
        <v>15</v>
      </c>
    </row>
    <row r="224" spans="1:15" x14ac:dyDescent="0.3">
      <c r="A224" s="2">
        <v>6385</v>
      </c>
      <c r="C224">
        <v>18</v>
      </c>
      <c r="D224" t="s">
        <v>542</v>
      </c>
      <c r="E224" t="s">
        <v>543</v>
      </c>
      <c r="F224" t="s">
        <v>544</v>
      </c>
      <c r="G224" t="s">
        <v>24</v>
      </c>
      <c r="M224" t="s">
        <v>15</v>
      </c>
      <c r="O224" t="s">
        <v>545</v>
      </c>
    </row>
    <row r="225" spans="1:15" x14ac:dyDescent="0.3">
      <c r="A225" s="2">
        <v>6385</v>
      </c>
      <c r="B225" t="s">
        <v>51</v>
      </c>
      <c r="C225">
        <v>18</v>
      </c>
      <c r="D225" t="s">
        <v>199</v>
      </c>
      <c r="E225" t="s">
        <v>105</v>
      </c>
      <c r="F225" t="s">
        <v>72</v>
      </c>
      <c r="G225" t="s">
        <v>14</v>
      </c>
      <c r="H225">
        <v>300</v>
      </c>
      <c r="J225" t="s">
        <v>66</v>
      </c>
      <c r="M225" t="s">
        <v>20</v>
      </c>
      <c r="O225" t="s">
        <v>548</v>
      </c>
    </row>
    <row r="226" spans="1:15" x14ac:dyDescent="0.3">
      <c r="A226" s="2">
        <v>6385</v>
      </c>
      <c r="B226" t="s">
        <v>51</v>
      </c>
      <c r="C226">
        <v>18</v>
      </c>
      <c r="D226" t="s">
        <v>199</v>
      </c>
      <c r="E226" t="s">
        <v>546</v>
      </c>
      <c r="F226" t="s">
        <v>466</v>
      </c>
      <c r="G226" s="17" t="s">
        <v>24</v>
      </c>
      <c r="H226">
        <v>900</v>
      </c>
      <c r="J226" t="s">
        <v>66</v>
      </c>
      <c r="M226" t="s">
        <v>20</v>
      </c>
      <c r="O226" t="s">
        <v>548</v>
      </c>
    </row>
    <row r="227" spans="1:15" x14ac:dyDescent="0.3">
      <c r="A227" s="2">
        <v>6385</v>
      </c>
      <c r="B227" t="s">
        <v>51</v>
      </c>
      <c r="C227">
        <v>18</v>
      </c>
      <c r="D227" t="s">
        <v>199</v>
      </c>
      <c r="E227" t="s">
        <v>547</v>
      </c>
      <c r="F227" t="s">
        <v>191</v>
      </c>
      <c r="G227" s="17" t="s">
        <v>24</v>
      </c>
      <c r="H227">
        <v>600</v>
      </c>
      <c r="J227" t="s">
        <v>66</v>
      </c>
      <c r="M227" t="s">
        <v>20</v>
      </c>
      <c r="O227" t="s">
        <v>548</v>
      </c>
    </row>
    <row r="228" spans="1:15" x14ac:dyDescent="0.3">
      <c r="A228" s="2">
        <v>6386</v>
      </c>
      <c r="B228" t="s">
        <v>51</v>
      </c>
      <c r="C228">
        <v>18</v>
      </c>
      <c r="E228" t="s">
        <v>550</v>
      </c>
      <c r="F228" t="s">
        <v>244</v>
      </c>
      <c r="G228" t="s">
        <v>24</v>
      </c>
      <c r="H228">
        <v>200</v>
      </c>
      <c r="M228" t="s">
        <v>20</v>
      </c>
      <c r="O228" t="s">
        <v>549</v>
      </c>
    </row>
    <row r="229" spans="1:15" x14ac:dyDescent="0.3">
      <c r="A229" s="2">
        <v>6386</v>
      </c>
      <c r="B229" t="s">
        <v>51</v>
      </c>
      <c r="C229">
        <v>18</v>
      </c>
      <c r="E229" t="s">
        <v>105</v>
      </c>
      <c r="F229" t="s">
        <v>72</v>
      </c>
      <c r="G229" t="s">
        <v>14</v>
      </c>
      <c r="H229">
        <v>625</v>
      </c>
      <c r="M229" t="s">
        <v>20</v>
      </c>
      <c r="O229" t="s">
        <v>549</v>
      </c>
    </row>
    <row r="230" spans="1:15" x14ac:dyDescent="0.3">
      <c r="A230" s="2">
        <v>6386</v>
      </c>
      <c r="B230" t="s">
        <v>51</v>
      </c>
      <c r="C230">
        <v>18</v>
      </c>
      <c r="E230" t="s">
        <v>551</v>
      </c>
      <c r="F230" t="s">
        <v>158</v>
      </c>
      <c r="G230" t="s">
        <v>24</v>
      </c>
      <c r="H230">
        <v>860</v>
      </c>
      <c r="M230" t="s">
        <v>20</v>
      </c>
      <c r="O230" t="s">
        <v>549</v>
      </c>
    </row>
    <row r="231" spans="1:15" x14ac:dyDescent="0.3">
      <c r="A231" s="2">
        <v>6386</v>
      </c>
      <c r="B231" t="s">
        <v>51</v>
      </c>
      <c r="C231">
        <v>18</v>
      </c>
      <c r="E231" t="s">
        <v>554</v>
      </c>
      <c r="F231" t="s">
        <v>266</v>
      </c>
      <c r="G231" t="s">
        <v>24</v>
      </c>
      <c r="H231">
        <v>225</v>
      </c>
      <c r="M231" t="s">
        <v>20</v>
      </c>
      <c r="O231" t="s">
        <v>549</v>
      </c>
    </row>
    <row r="232" spans="1:15" x14ac:dyDescent="0.3">
      <c r="A232" s="2">
        <v>6386</v>
      </c>
      <c r="B232" t="s">
        <v>16</v>
      </c>
      <c r="C232">
        <v>18</v>
      </c>
      <c r="D232" t="s">
        <v>39</v>
      </c>
      <c r="E232" t="s">
        <v>552</v>
      </c>
      <c r="F232" t="s">
        <v>244</v>
      </c>
      <c r="G232" t="s">
        <v>24</v>
      </c>
      <c r="H232">
        <v>2350</v>
      </c>
      <c r="J232" t="s">
        <v>66</v>
      </c>
      <c r="M232" t="s">
        <v>20</v>
      </c>
      <c r="O232" t="s">
        <v>553</v>
      </c>
    </row>
    <row r="233" spans="1:15" x14ac:dyDescent="0.3">
      <c r="A233" s="2">
        <v>6386</v>
      </c>
      <c r="B233" t="s">
        <v>16</v>
      </c>
      <c r="C233">
        <v>18</v>
      </c>
      <c r="E233" t="s">
        <v>555</v>
      </c>
      <c r="F233" t="s">
        <v>279</v>
      </c>
      <c r="G233" t="s">
        <v>24</v>
      </c>
      <c r="H233">
        <v>3000</v>
      </c>
      <c r="M233" t="s">
        <v>20</v>
      </c>
      <c r="O233" t="s">
        <v>556</v>
      </c>
    </row>
    <row r="234" spans="1:15" x14ac:dyDescent="0.3">
      <c r="A234" s="2">
        <v>6387</v>
      </c>
      <c r="B234" t="s">
        <v>51</v>
      </c>
      <c r="C234">
        <v>18</v>
      </c>
      <c r="E234" t="s">
        <v>557</v>
      </c>
      <c r="F234" t="s">
        <v>266</v>
      </c>
      <c r="G234" t="s">
        <v>24</v>
      </c>
      <c r="H234">
        <v>2400</v>
      </c>
      <c r="M234" t="s">
        <v>20</v>
      </c>
      <c r="O234" t="s">
        <v>558</v>
      </c>
    </row>
    <row r="235" spans="1:15" x14ac:dyDescent="0.3">
      <c r="A235" s="2">
        <v>6388</v>
      </c>
      <c r="B235" t="s">
        <v>51</v>
      </c>
      <c r="C235">
        <v>19</v>
      </c>
      <c r="E235" t="s">
        <v>570</v>
      </c>
      <c r="F235" t="s">
        <v>571</v>
      </c>
      <c r="G235" t="s">
        <v>24</v>
      </c>
      <c r="M235" t="s">
        <v>20</v>
      </c>
    </row>
    <row r="236" spans="1:15" x14ac:dyDescent="0.3">
      <c r="A236" s="2">
        <v>6388</v>
      </c>
      <c r="B236" t="s">
        <v>16</v>
      </c>
      <c r="C236">
        <v>19</v>
      </c>
      <c r="D236" t="s">
        <v>39</v>
      </c>
      <c r="E236" t="s">
        <v>572</v>
      </c>
      <c r="F236" t="s">
        <v>573</v>
      </c>
      <c r="G236" t="s">
        <v>24</v>
      </c>
      <c r="H236">
        <v>3100</v>
      </c>
      <c r="M236" t="s">
        <v>15</v>
      </c>
      <c r="O236" t="s">
        <v>1016</v>
      </c>
    </row>
    <row r="237" spans="1:15" x14ac:dyDescent="0.3">
      <c r="A237" s="2">
        <v>6388</v>
      </c>
      <c r="B237" t="s">
        <v>51</v>
      </c>
      <c r="C237">
        <v>19</v>
      </c>
      <c r="D237" t="s">
        <v>574</v>
      </c>
      <c r="E237" t="s">
        <v>575</v>
      </c>
      <c r="F237" t="s">
        <v>576</v>
      </c>
      <c r="G237" s="17" t="s">
        <v>24</v>
      </c>
      <c r="H237">
        <v>500</v>
      </c>
      <c r="M237" t="s">
        <v>20</v>
      </c>
    </row>
    <row r="238" spans="1:15" x14ac:dyDescent="0.3">
      <c r="A238" s="2">
        <v>6388</v>
      </c>
      <c r="D238" t="s">
        <v>199</v>
      </c>
      <c r="E238" t="s">
        <v>3435</v>
      </c>
      <c r="F238" t="s">
        <v>451</v>
      </c>
      <c r="G238" t="s">
        <v>81</v>
      </c>
      <c r="I238">
        <v>14</v>
      </c>
      <c r="O238" t="s">
        <v>3436</v>
      </c>
    </row>
    <row r="239" spans="1:15" x14ac:dyDescent="0.3">
      <c r="A239" s="2">
        <v>6389</v>
      </c>
      <c r="C239">
        <v>19</v>
      </c>
      <c r="E239" t="s">
        <v>577</v>
      </c>
      <c r="F239" t="s">
        <v>578</v>
      </c>
      <c r="G239" t="s">
        <v>476</v>
      </c>
      <c r="M239" t="s">
        <v>15</v>
      </c>
    </row>
    <row r="240" spans="1:15" x14ac:dyDescent="0.3">
      <c r="A240" s="2">
        <v>6389</v>
      </c>
      <c r="C240">
        <v>19</v>
      </c>
      <c r="E240" t="s">
        <v>231</v>
      </c>
      <c r="F240" t="s">
        <v>72</v>
      </c>
      <c r="G240" t="s">
        <v>14</v>
      </c>
      <c r="M240" t="s">
        <v>15</v>
      </c>
      <c r="O240" t="s">
        <v>245</v>
      </c>
    </row>
    <row r="241" spans="1:15" x14ac:dyDescent="0.3">
      <c r="A241" s="2">
        <v>6389</v>
      </c>
      <c r="C241">
        <v>19</v>
      </c>
      <c r="E241" t="s">
        <v>579</v>
      </c>
      <c r="F241" t="s">
        <v>404</v>
      </c>
      <c r="G241" t="s">
        <v>24</v>
      </c>
      <c r="M241" t="s">
        <v>15</v>
      </c>
      <c r="O241" t="s">
        <v>245</v>
      </c>
    </row>
    <row r="242" spans="1:15" x14ac:dyDescent="0.3">
      <c r="A242" s="2">
        <v>6389</v>
      </c>
      <c r="B242" t="s">
        <v>70</v>
      </c>
      <c r="C242">
        <v>19</v>
      </c>
      <c r="E242" t="s">
        <v>580</v>
      </c>
      <c r="F242" t="s">
        <v>72</v>
      </c>
      <c r="G242" t="s">
        <v>14</v>
      </c>
      <c r="M242" t="s">
        <v>20</v>
      </c>
    </row>
    <row r="243" spans="1:15" x14ac:dyDescent="0.3">
      <c r="A243" s="2">
        <v>6389</v>
      </c>
      <c r="B243" t="s">
        <v>16</v>
      </c>
      <c r="C243">
        <v>19</v>
      </c>
      <c r="E243" t="s">
        <v>300</v>
      </c>
      <c r="F243" t="s">
        <v>581</v>
      </c>
      <c r="G243" t="s">
        <v>32</v>
      </c>
      <c r="M243" t="s">
        <v>20</v>
      </c>
    </row>
    <row r="244" spans="1:15" x14ac:dyDescent="0.3">
      <c r="A244" s="2">
        <v>6390</v>
      </c>
      <c r="C244">
        <v>19</v>
      </c>
      <c r="E244" t="s">
        <v>582</v>
      </c>
      <c r="F244" t="s">
        <v>279</v>
      </c>
      <c r="G244" t="s">
        <v>24</v>
      </c>
      <c r="H244">
        <v>2350</v>
      </c>
      <c r="J244" t="s">
        <v>66</v>
      </c>
      <c r="M244" t="s">
        <v>15</v>
      </c>
      <c r="O244" t="s">
        <v>583</v>
      </c>
    </row>
    <row r="245" spans="1:15" x14ac:dyDescent="0.3">
      <c r="A245" s="2">
        <v>6390</v>
      </c>
      <c r="C245">
        <v>19</v>
      </c>
      <c r="E245" t="s">
        <v>369</v>
      </c>
      <c r="F245" t="s">
        <v>584</v>
      </c>
      <c r="G245" t="s">
        <v>24</v>
      </c>
      <c r="H245">
        <v>400</v>
      </c>
      <c r="J245" t="s">
        <v>66</v>
      </c>
      <c r="M245" t="s">
        <v>15</v>
      </c>
    </row>
    <row r="246" spans="1:15" x14ac:dyDescent="0.3">
      <c r="A246" s="2"/>
    </row>
    <row r="247" spans="1:15" x14ac:dyDescent="0.3">
      <c r="A247" s="2">
        <v>6393</v>
      </c>
      <c r="C247">
        <v>19</v>
      </c>
      <c r="E247" t="s">
        <v>102</v>
      </c>
      <c r="F247" t="s">
        <v>590</v>
      </c>
      <c r="G247" t="s">
        <v>24</v>
      </c>
      <c r="H247">
        <v>800</v>
      </c>
      <c r="J247" t="s">
        <v>66</v>
      </c>
      <c r="M247" t="s">
        <v>15</v>
      </c>
      <c r="O247" t="s">
        <v>591</v>
      </c>
    </row>
    <row r="248" spans="1:15" x14ac:dyDescent="0.3">
      <c r="A248" s="2">
        <v>6394</v>
      </c>
      <c r="B248" t="s">
        <v>16</v>
      </c>
      <c r="C248">
        <v>19</v>
      </c>
      <c r="D248" t="s">
        <v>39</v>
      </c>
      <c r="E248" t="s">
        <v>592</v>
      </c>
      <c r="F248" t="s">
        <v>404</v>
      </c>
      <c r="G248" t="s">
        <v>24</v>
      </c>
      <c r="H248">
        <v>3600</v>
      </c>
      <c r="M248" t="s">
        <v>15</v>
      </c>
      <c r="O248" t="s">
        <v>593</v>
      </c>
    </row>
    <row r="249" spans="1:15" x14ac:dyDescent="0.3">
      <c r="A249" s="2">
        <v>6394</v>
      </c>
      <c r="C249">
        <v>19</v>
      </c>
      <c r="E249" t="s">
        <v>595</v>
      </c>
      <c r="F249" t="s">
        <v>594</v>
      </c>
      <c r="G249" t="s">
        <v>437</v>
      </c>
      <c r="H249">
        <v>2500</v>
      </c>
      <c r="M249" t="s">
        <v>15</v>
      </c>
    </row>
    <row r="250" spans="1:15" x14ac:dyDescent="0.3">
      <c r="A250" s="2">
        <v>6394</v>
      </c>
      <c r="C250">
        <v>19</v>
      </c>
      <c r="E250" t="s">
        <v>596</v>
      </c>
      <c r="F250" t="s">
        <v>296</v>
      </c>
      <c r="G250" t="s">
        <v>24</v>
      </c>
      <c r="H250">
        <v>800</v>
      </c>
      <c r="J250" t="s">
        <v>66</v>
      </c>
      <c r="M250" t="s">
        <v>15</v>
      </c>
    </row>
    <row r="251" spans="1:15" x14ac:dyDescent="0.3">
      <c r="A251" s="2">
        <v>6395</v>
      </c>
      <c r="B251" t="s">
        <v>16</v>
      </c>
      <c r="C251">
        <v>20</v>
      </c>
      <c r="E251" t="s">
        <v>597</v>
      </c>
      <c r="F251" t="s">
        <v>598</v>
      </c>
      <c r="G251" t="s">
        <v>24</v>
      </c>
      <c r="M251" t="s">
        <v>15</v>
      </c>
      <c r="O251" t="s">
        <v>599</v>
      </c>
    </row>
    <row r="252" spans="1:15" x14ac:dyDescent="0.3">
      <c r="A252" s="2">
        <v>6395</v>
      </c>
      <c r="B252" t="s">
        <v>16</v>
      </c>
      <c r="C252">
        <v>20</v>
      </c>
      <c r="E252" t="s">
        <v>600</v>
      </c>
      <c r="F252" t="s">
        <v>72</v>
      </c>
      <c r="G252" t="s">
        <v>14</v>
      </c>
      <c r="M252" t="s">
        <v>15</v>
      </c>
    </row>
    <row r="253" spans="1:15" x14ac:dyDescent="0.3">
      <c r="A253" s="2">
        <v>6395</v>
      </c>
      <c r="B253" t="s">
        <v>16</v>
      </c>
      <c r="C253">
        <v>20</v>
      </c>
      <c r="E253" t="s">
        <v>601</v>
      </c>
      <c r="F253" t="s">
        <v>581</v>
      </c>
      <c r="G253" t="s">
        <v>32</v>
      </c>
      <c r="M253" t="s">
        <v>15</v>
      </c>
    </row>
    <row r="254" spans="1:15" x14ac:dyDescent="0.3">
      <c r="A254" s="2">
        <v>6395</v>
      </c>
      <c r="B254" t="s">
        <v>16</v>
      </c>
      <c r="C254">
        <v>20</v>
      </c>
      <c r="E254" t="s">
        <v>602</v>
      </c>
      <c r="F254" t="s">
        <v>13</v>
      </c>
      <c r="G254" t="s">
        <v>14</v>
      </c>
      <c r="M254" t="s">
        <v>15</v>
      </c>
    </row>
    <row r="255" spans="1:15" x14ac:dyDescent="0.3">
      <c r="A255" s="2">
        <v>6395</v>
      </c>
      <c r="B255" t="s">
        <v>16</v>
      </c>
      <c r="C255">
        <v>20</v>
      </c>
      <c r="E255" t="s">
        <v>3622</v>
      </c>
      <c r="F255" t="s">
        <v>41</v>
      </c>
      <c r="G255" t="s">
        <v>42</v>
      </c>
      <c r="M255" t="s">
        <v>15</v>
      </c>
      <c r="O255" t="s">
        <v>603</v>
      </c>
    </row>
    <row r="256" spans="1:15" x14ac:dyDescent="0.3">
      <c r="A256" s="2">
        <v>6395</v>
      </c>
      <c r="B256" t="s">
        <v>16</v>
      </c>
      <c r="C256">
        <v>20</v>
      </c>
      <c r="E256" t="s">
        <v>604</v>
      </c>
      <c r="F256" t="s">
        <v>605</v>
      </c>
      <c r="G256" t="s">
        <v>24</v>
      </c>
      <c r="J256" t="s">
        <v>66</v>
      </c>
      <c r="M256" t="s">
        <v>392</v>
      </c>
      <c r="O256" t="s">
        <v>612</v>
      </c>
    </row>
    <row r="257" spans="1:15" x14ac:dyDescent="0.3">
      <c r="A257" s="2">
        <v>6395</v>
      </c>
      <c r="B257" t="s">
        <v>51</v>
      </c>
      <c r="C257">
        <v>20</v>
      </c>
      <c r="E257" t="s">
        <v>606</v>
      </c>
      <c r="F257" t="s">
        <v>607</v>
      </c>
      <c r="G257" t="s">
        <v>24</v>
      </c>
      <c r="J257" t="s">
        <v>66</v>
      </c>
      <c r="M257" t="s">
        <v>20</v>
      </c>
      <c r="O257" t="s">
        <v>613</v>
      </c>
    </row>
    <row r="258" spans="1:15" x14ac:dyDescent="0.3">
      <c r="A258" s="2">
        <v>6395</v>
      </c>
      <c r="B258" t="s">
        <v>51</v>
      </c>
      <c r="C258">
        <v>20</v>
      </c>
      <c r="E258" t="s">
        <v>608</v>
      </c>
      <c r="F258" t="s">
        <v>609</v>
      </c>
      <c r="G258" t="s">
        <v>24</v>
      </c>
      <c r="J258" t="s">
        <v>66</v>
      </c>
      <c r="M258" t="s">
        <v>20</v>
      </c>
      <c r="O258" t="s">
        <v>613</v>
      </c>
    </row>
    <row r="259" spans="1:15" x14ac:dyDescent="0.3">
      <c r="A259" s="2">
        <v>6395</v>
      </c>
      <c r="B259" t="s">
        <v>16</v>
      </c>
      <c r="C259">
        <v>20</v>
      </c>
      <c r="D259" t="s">
        <v>515</v>
      </c>
      <c r="E259" t="s">
        <v>300</v>
      </c>
      <c r="F259" t="s">
        <v>610</v>
      </c>
      <c r="G259" t="s">
        <v>32</v>
      </c>
      <c r="H259">
        <v>6405</v>
      </c>
      <c r="M259" t="s">
        <v>15</v>
      </c>
      <c r="O259" t="s">
        <v>611</v>
      </c>
    </row>
    <row r="260" spans="1:15" x14ac:dyDescent="0.3">
      <c r="A260" s="2">
        <v>6396</v>
      </c>
      <c r="C260">
        <v>20</v>
      </c>
      <c r="D260" t="s">
        <v>199</v>
      </c>
      <c r="E260" t="s">
        <v>551</v>
      </c>
      <c r="F260" t="s">
        <v>165</v>
      </c>
      <c r="G260" t="s">
        <v>24</v>
      </c>
      <c r="H260">
        <v>1600</v>
      </c>
      <c r="J260" t="s">
        <v>66</v>
      </c>
      <c r="M260" t="s">
        <v>15</v>
      </c>
    </row>
    <row r="261" spans="1:15" x14ac:dyDescent="0.3">
      <c r="A261" s="2">
        <v>6397</v>
      </c>
      <c r="B261" t="s">
        <v>16</v>
      </c>
      <c r="C261">
        <v>20</v>
      </c>
      <c r="D261" t="s">
        <v>29</v>
      </c>
      <c r="E261" t="s">
        <v>614</v>
      </c>
      <c r="F261" t="s">
        <v>615</v>
      </c>
      <c r="G261" t="s">
        <v>24</v>
      </c>
      <c r="H261">
        <v>2250</v>
      </c>
      <c r="K261">
        <v>10</v>
      </c>
      <c r="M261" t="s">
        <v>392</v>
      </c>
      <c r="O261" t="s">
        <v>616</v>
      </c>
    </row>
    <row r="262" spans="1:15" x14ac:dyDescent="0.3">
      <c r="A262" s="2">
        <v>6397</v>
      </c>
      <c r="C262">
        <v>20</v>
      </c>
      <c r="D262" t="s">
        <v>199</v>
      </c>
      <c r="E262" t="s">
        <v>617</v>
      </c>
      <c r="F262" t="s">
        <v>618</v>
      </c>
      <c r="G262" t="s">
        <v>619</v>
      </c>
      <c r="H262">
        <v>11000</v>
      </c>
      <c r="I262">
        <v>500</v>
      </c>
      <c r="K262">
        <v>37</v>
      </c>
      <c r="M262" t="s">
        <v>15</v>
      </c>
      <c r="O262" t="s">
        <v>620</v>
      </c>
    </row>
    <row r="263" spans="1:15" x14ac:dyDescent="0.3">
      <c r="A263" s="2">
        <v>6398</v>
      </c>
      <c r="B263" t="s">
        <v>16</v>
      </c>
      <c r="C263">
        <v>20</v>
      </c>
      <c r="D263" t="s">
        <v>39</v>
      </c>
      <c r="E263" t="s">
        <v>621</v>
      </c>
      <c r="F263" t="s">
        <v>624</v>
      </c>
      <c r="G263" t="s">
        <v>622</v>
      </c>
      <c r="H263">
        <v>10275</v>
      </c>
      <c r="M263" t="s">
        <v>392</v>
      </c>
      <c r="O263" t="s">
        <v>623</v>
      </c>
    </row>
    <row r="264" spans="1:15" x14ac:dyDescent="0.3">
      <c r="A264" s="2">
        <v>6398</v>
      </c>
      <c r="B264" t="s">
        <v>16</v>
      </c>
      <c r="C264">
        <v>20</v>
      </c>
      <c r="D264" t="s">
        <v>29</v>
      </c>
      <c r="E264" t="s">
        <v>281</v>
      </c>
      <c r="F264" t="s">
        <v>625</v>
      </c>
      <c r="G264" t="s">
        <v>437</v>
      </c>
      <c r="H264">
        <v>4325</v>
      </c>
      <c r="M264" t="s">
        <v>392</v>
      </c>
      <c r="O264" t="s">
        <v>634</v>
      </c>
    </row>
    <row r="265" spans="1:15" x14ac:dyDescent="0.3">
      <c r="A265" s="2">
        <v>6398</v>
      </c>
      <c r="B265" t="s">
        <v>16</v>
      </c>
      <c r="C265">
        <v>20</v>
      </c>
      <c r="D265" t="s">
        <v>29</v>
      </c>
      <c r="E265" t="s">
        <v>626</v>
      </c>
      <c r="F265" t="s">
        <v>627</v>
      </c>
      <c r="G265" t="s">
        <v>24</v>
      </c>
      <c r="H265">
        <v>1284</v>
      </c>
      <c r="M265" t="s">
        <v>392</v>
      </c>
      <c r="O265" t="s">
        <v>635</v>
      </c>
    </row>
    <row r="266" spans="1:15" x14ac:dyDescent="0.3">
      <c r="A266" s="2">
        <v>6398</v>
      </c>
      <c r="B266" t="s">
        <v>16</v>
      </c>
      <c r="C266">
        <v>20</v>
      </c>
      <c r="D266" t="s">
        <v>29</v>
      </c>
      <c r="E266" t="s">
        <v>628</v>
      </c>
      <c r="F266" t="s">
        <v>191</v>
      </c>
      <c r="G266" s="17" t="s">
        <v>24</v>
      </c>
      <c r="H266">
        <v>150</v>
      </c>
      <c r="M266" t="s">
        <v>392</v>
      </c>
      <c r="O266" t="s">
        <v>635</v>
      </c>
    </row>
    <row r="267" spans="1:15" x14ac:dyDescent="0.3">
      <c r="A267" s="2">
        <v>6398</v>
      </c>
      <c r="B267" t="s">
        <v>16</v>
      </c>
      <c r="C267">
        <v>20</v>
      </c>
      <c r="D267" t="s">
        <v>29</v>
      </c>
      <c r="E267" t="s">
        <v>629</v>
      </c>
      <c r="F267" t="s">
        <v>630</v>
      </c>
      <c r="G267" t="s">
        <v>24</v>
      </c>
      <c r="H267">
        <v>587</v>
      </c>
      <c r="J267" t="s">
        <v>66</v>
      </c>
      <c r="M267" t="s">
        <v>392</v>
      </c>
      <c r="O267" t="s">
        <v>635</v>
      </c>
    </row>
    <row r="268" spans="1:15" x14ac:dyDescent="0.3">
      <c r="A268" s="15">
        <v>6398</v>
      </c>
      <c r="B268" s="16" t="s">
        <v>16</v>
      </c>
      <c r="C268" s="16">
        <v>20</v>
      </c>
      <c r="D268" s="16" t="s">
        <v>29</v>
      </c>
      <c r="E268" s="16" t="s">
        <v>631</v>
      </c>
      <c r="F268" s="16" t="s">
        <v>632</v>
      </c>
      <c r="G268" s="16"/>
      <c r="H268" s="16">
        <v>0</v>
      </c>
      <c r="I268" s="16"/>
      <c r="J268" s="16"/>
      <c r="K268" s="16"/>
      <c r="L268" s="16"/>
      <c r="M268" s="16" t="s">
        <v>392</v>
      </c>
      <c r="N268" s="16"/>
      <c r="O268" s="16" t="s">
        <v>633</v>
      </c>
    </row>
    <row r="269" spans="1:15" x14ac:dyDescent="0.3">
      <c r="A269" s="15">
        <v>6398</v>
      </c>
      <c r="B269" t="s">
        <v>16</v>
      </c>
      <c r="C269" t="s">
        <v>702</v>
      </c>
      <c r="D269" t="s">
        <v>515</v>
      </c>
      <c r="E269" t="s">
        <v>636</v>
      </c>
      <c r="F269" t="s">
        <v>637</v>
      </c>
      <c r="G269" t="s">
        <v>32</v>
      </c>
      <c r="H269">
        <v>9000</v>
      </c>
      <c r="M269" s="10" t="s">
        <v>417</v>
      </c>
      <c r="N269" s="10"/>
      <c r="O269" t="s">
        <v>703</v>
      </c>
    </row>
    <row r="270" spans="1:15" x14ac:dyDescent="0.3">
      <c r="A270" s="2">
        <v>6398</v>
      </c>
      <c r="B270" s="3">
        <v>0.47916666666666669</v>
      </c>
      <c r="C270">
        <v>20</v>
      </c>
      <c r="D270" t="s">
        <v>379</v>
      </c>
      <c r="E270" t="s">
        <v>638</v>
      </c>
      <c r="F270" t="s">
        <v>451</v>
      </c>
      <c r="G270" t="s">
        <v>81</v>
      </c>
      <c r="H270">
        <v>4475</v>
      </c>
      <c r="K270">
        <v>22</v>
      </c>
      <c r="M270" t="s">
        <v>20</v>
      </c>
      <c r="O270" t="s">
        <v>642</v>
      </c>
    </row>
    <row r="271" spans="1:15" x14ac:dyDescent="0.3">
      <c r="A271" s="2">
        <v>6398</v>
      </c>
      <c r="B271" s="3" t="s">
        <v>51</v>
      </c>
      <c r="C271">
        <v>20</v>
      </c>
      <c r="D271" t="s">
        <v>379</v>
      </c>
      <c r="E271" t="s">
        <v>639</v>
      </c>
      <c r="F271" t="s">
        <v>640</v>
      </c>
      <c r="G271" t="s">
        <v>476</v>
      </c>
      <c r="H271">
        <v>200</v>
      </c>
      <c r="J271" t="s">
        <v>66</v>
      </c>
      <c r="K271">
        <v>1</v>
      </c>
      <c r="M271" t="s">
        <v>20</v>
      </c>
      <c r="O271" t="s">
        <v>641</v>
      </c>
    </row>
    <row r="272" spans="1:15" x14ac:dyDescent="0.3">
      <c r="A272" s="2">
        <v>6399</v>
      </c>
      <c r="B272" t="s">
        <v>21</v>
      </c>
      <c r="C272">
        <v>20</v>
      </c>
      <c r="E272" t="s">
        <v>643</v>
      </c>
      <c r="F272" t="s">
        <v>204</v>
      </c>
      <c r="G272" t="s">
        <v>24</v>
      </c>
      <c r="H272">
        <v>550</v>
      </c>
      <c r="M272" t="s">
        <v>15</v>
      </c>
    </row>
    <row r="273" spans="1:15" x14ac:dyDescent="0.3">
      <c r="A273" s="2">
        <v>6400</v>
      </c>
      <c r="C273">
        <v>20</v>
      </c>
      <c r="E273" t="s">
        <v>647</v>
      </c>
      <c r="F273" t="s">
        <v>648</v>
      </c>
      <c r="G273" t="s">
        <v>649</v>
      </c>
      <c r="H273">
        <v>1000</v>
      </c>
      <c r="M273" t="s">
        <v>15</v>
      </c>
    </row>
    <row r="274" spans="1:15" x14ac:dyDescent="0.3">
      <c r="A274" s="2">
        <v>6401</v>
      </c>
      <c r="B274" t="s">
        <v>59</v>
      </c>
      <c r="C274">
        <v>20</v>
      </c>
      <c r="E274" t="s">
        <v>654</v>
      </c>
      <c r="F274" t="s">
        <v>655</v>
      </c>
      <c r="G274" t="s">
        <v>24</v>
      </c>
      <c r="H274">
        <v>600</v>
      </c>
      <c r="M274" t="s">
        <v>20</v>
      </c>
    </row>
    <row r="275" spans="1:15" x14ac:dyDescent="0.3">
      <c r="A275" s="2">
        <v>6401</v>
      </c>
      <c r="B275" t="s">
        <v>16</v>
      </c>
      <c r="C275">
        <v>21</v>
      </c>
      <c r="D275" t="s">
        <v>39</v>
      </c>
      <c r="E275" t="s">
        <v>656</v>
      </c>
      <c r="F275" t="s">
        <v>657</v>
      </c>
      <c r="G275" t="s">
        <v>24</v>
      </c>
      <c r="H275">
        <v>2750</v>
      </c>
      <c r="J275" t="s">
        <v>66</v>
      </c>
      <c r="M275" t="s">
        <v>392</v>
      </c>
      <c r="O275" t="s">
        <v>658</v>
      </c>
    </row>
    <row r="276" spans="1:15" x14ac:dyDescent="0.3">
      <c r="A276" s="2">
        <v>6402</v>
      </c>
      <c r="B276" t="s">
        <v>16</v>
      </c>
      <c r="C276">
        <v>21</v>
      </c>
      <c r="D276" t="s">
        <v>39</v>
      </c>
      <c r="E276" t="s">
        <v>110</v>
      </c>
      <c r="F276" t="s">
        <v>229</v>
      </c>
      <c r="G276" t="s">
        <v>441</v>
      </c>
      <c r="M276" t="s">
        <v>392</v>
      </c>
      <c r="O276" t="s">
        <v>659</v>
      </c>
    </row>
    <row r="277" spans="1:15" x14ac:dyDescent="0.3">
      <c r="A277" s="2">
        <v>6402</v>
      </c>
      <c r="C277">
        <v>21</v>
      </c>
      <c r="D277" t="s">
        <v>199</v>
      </c>
      <c r="E277" t="s">
        <v>660</v>
      </c>
      <c r="F277" t="s">
        <v>151</v>
      </c>
      <c r="G277" t="s">
        <v>14</v>
      </c>
      <c r="M277" t="s">
        <v>15</v>
      </c>
    </row>
    <row r="278" spans="1:15" x14ac:dyDescent="0.3">
      <c r="A278" s="2">
        <v>6402</v>
      </c>
      <c r="B278" t="s">
        <v>16</v>
      </c>
      <c r="C278">
        <v>21</v>
      </c>
      <c r="D278" t="s">
        <v>199</v>
      </c>
      <c r="E278" t="s">
        <v>661</v>
      </c>
      <c r="F278" t="s">
        <v>662</v>
      </c>
      <c r="G278" t="s">
        <v>24</v>
      </c>
      <c r="H278">
        <v>7400</v>
      </c>
      <c r="J278" t="s">
        <v>66</v>
      </c>
      <c r="K278">
        <v>21</v>
      </c>
      <c r="M278" t="s">
        <v>15</v>
      </c>
    </row>
    <row r="279" spans="1:15" x14ac:dyDescent="0.3">
      <c r="A279" s="2">
        <v>6403</v>
      </c>
      <c r="C279">
        <v>21</v>
      </c>
      <c r="E279" t="s">
        <v>663</v>
      </c>
      <c r="F279" t="s">
        <v>664</v>
      </c>
      <c r="G279" t="s">
        <v>437</v>
      </c>
      <c r="M279" t="s">
        <v>15</v>
      </c>
      <c r="O279" t="s">
        <v>665</v>
      </c>
    </row>
    <row r="280" spans="1:15" x14ac:dyDescent="0.3">
      <c r="A280" s="2">
        <v>6403</v>
      </c>
      <c r="B280" t="s">
        <v>16</v>
      </c>
      <c r="C280">
        <v>21</v>
      </c>
      <c r="D280" t="s">
        <v>199</v>
      </c>
      <c r="E280" t="s">
        <v>666</v>
      </c>
      <c r="F280" t="s">
        <v>466</v>
      </c>
      <c r="G280" s="17" t="s">
        <v>24</v>
      </c>
      <c r="H280">
        <v>1338</v>
      </c>
      <c r="J280" t="s">
        <v>66</v>
      </c>
      <c r="M280" t="s">
        <v>392</v>
      </c>
    </row>
    <row r="281" spans="1:15" x14ac:dyDescent="0.3">
      <c r="A281" s="2">
        <v>6404</v>
      </c>
      <c r="B281" t="s">
        <v>16</v>
      </c>
      <c r="C281">
        <v>21</v>
      </c>
      <c r="E281" t="s">
        <v>667</v>
      </c>
      <c r="F281" t="s">
        <v>573</v>
      </c>
      <c r="G281" t="s">
        <v>24</v>
      </c>
      <c r="H281">
        <v>1350</v>
      </c>
      <c r="M281" t="s">
        <v>392</v>
      </c>
    </row>
    <row r="282" spans="1:15" x14ac:dyDescent="0.3">
      <c r="A282" s="2">
        <v>6404</v>
      </c>
      <c r="B282" t="s">
        <v>16</v>
      </c>
      <c r="C282">
        <v>21</v>
      </c>
      <c r="E282" t="s">
        <v>668</v>
      </c>
      <c r="F282" t="s">
        <v>573</v>
      </c>
      <c r="G282" t="s">
        <v>24</v>
      </c>
      <c r="H282">
        <v>1800</v>
      </c>
      <c r="J282" t="s">
        <v>66</v>
      </c>
      <c r="M282" t="s">
        <v>392</v>
      </c>
      <c r="O282" t="s">
        <v>669</v>
      </c>
    </row>
    <row r="283" spans="1:15" x14ac:dyDescent="0.3">
      <c r="A283" s="2">
        <v>6404</v>
      </c>
      <c r="C283">
        <v>21</v>
      </c>
      <c r="E283" t="s">
        <v>670</v>
      </c>
      <c r="F283" t="s">
        <v>204</v>
      </c>
      <c r="G283" t="s">
        <v>24</v>
      </c>
      <c r="M283" t="s">
        <v>15</v>
      </c>
    </row>
    <row r="284" spans="1:15" x14ac:dyDescent="0.3">
      <c r="A284" s="2">
        <v>6404</v>
      </c>
      <c r="B284" t="s">
        <v>51</v>
      </c>
      <c r="C284">
        <v>21</v>
      </c>
      <c r="E284" t="s">
        <v>671</v>
      </c>
      <c r="F284" t="s">
        <v>266</v>
      </c>
      <c r="G284" t="s">
        <v>24</v>
      </c>
      <c r="H284">
        <v>1200</v>
      </c>
      <c r="M284" t="s">
        <v>20</v>
      </c>
    </row>
    <row r="285" spans="1:15" x14ac:dyDescent="0.3">
      <c r="A285" s="2">
        <v>6404</v>
      </c>
      <c r="C285">
        <v>21</v>
      </c>
      <c r="E285" t="s">
        <v>672</v>
      </c>
      <c r="F285" t="s">
        <v>673</v>
      </c>
      <c r="G285" t="s">
        <v>24</v>
      </c>
      <c r="H285">
        <v>1242</v>
      </c>
      <c r="M285" t="s">
        <v>15</v>
      </c>
    </row>
    <row r="286" spans="1:15" x14ac:dyDescent="0.3">
      <c r="A286" s="2">
        <v>6404</v>
      </c>
      <c r="C286">
        <v>21</v>
      </c>
      <c r="D286" t="s">
        <v>515</v>
      </c>
      <c r="E286" t="s">
        <v>674</v>
      </c>
      <c r="F286" t="s">
        <v>191</v>
      </c>
      <c r="G286" s="17" t="s">
        <v>24</v>
      </c>
      <c r="H286">
        <v>1300</v>
      </c>
      <c r="J286" t="s">
        <v>66</v>
      </c>
      <c r="K286">
        <v>3</v>
      </c>
      <c r="M286" t="s">
        <v>392</v>
      </c>
      <c r="O286" t="s">
        <v>675</v>
      </c>
    </row>
    <row r="287" spans="1:15" x14ac:dyDescent="0.3">
      <c r="A287" s="2">
        <v>6404</v>
      </c>
      <c r="C287">
        <v>21</v>
      </c>
      <c r="D287" t="s">
        <v>515</v>
      </c>
      <c r="E287" t="s">
        <v>300</v>
      </c>
      <c r="F287" t="s">
        <v>191</v>
      </c>
      <c r="G287" s="17" t="s">
        <v>24</v>
      </c>
      <c r="H287">
        <v>3385</v>
      </c>
      <c r="J287" t="s">
        <v>66</v>
      </c>
      <c r="M287" t="s">
        <v>392</v>
      </c>
      <c r="O287" t="s">
        <v>676</v>
      </c>
    </row>
    <row r="288" spans="1:15" x14ac:dyDescent="0.3">
      <c r="A288" s="2">
        <v>6404</v>
      </c>
      <c r="C288">
        <v>21</v>
      </c>
      <c r="D288" t="s">
        <v>515</v>
      </c>
      <c r="E288" t="s">
        <v>677</v>
      </c>
      <c r="F288" t="s">
        <v>191</v>
      </c>
      <c r="G288" s="17" t="s">
        <v>24</v>
      </c>
      <c r="H288">
        <v>500</v>
      </c>
      <c r="J288" t="s">
        <v>66</v>
      </c>
      <c r="M288" t="s">
        <v>392</v>
      </c>
      <c r="O288" t="s">
        <v>676</v>
      </c>
    </row>
    <row r="289" spans="1:15" x14ac:dyDescent="0.3">
      <c r="A289" s="2">
        <v>6404</v>
      </c>
      <c r="C289">
        <v>21</v>
      </c>
      <c r="D289" t="s">
        <v>515</v>
      </c>
      <c r="E289" t="s">
        <v>678</v>
      </c>
      <c r="F289" t="s">
        <v>191</v>
      </c>
      <c r="G289" s="17" t="s">
        <v>24</v>
      </c>
      <c r="H289">
        <v>410</v>
      </c>
      <c r="J289" t="s">
        <v>66</v>
      </c>
      <c r="M289" t="s">
        <v>392</v>
      </c>
      <c r="O289" t="s">
        <v>676</v>
      </c>
    </row>
    <row r="290" spans="1:15" x14ac:dyDescent="0.3">
      <c r="A290" s="2">
        <v>6405</v>
      </c>
      <c r="B290" t="s">
        <v>16</v>
      </c>
      <c r="C290">
        <v>21</v>
      </c>
      <c r="E290" t="s">
        <v>679</v>
      </c>
      <c r="F290" t="s">
        <v>680</v>
      </c>
      <c r="G290" t="s">
        <v>437</v>
      </c>
      <c r="H290">
        <v>800</v>
      </c>
      <c r="J290" t="s">
        <v>66</v>
      </c>
      <c r="M290" t="s">
        <v>392</v>
      </c>
    </row>
    <row r="291" spans="1:15" x14ac:dyDescent="0.3">
      <c r="A291" s="2">
        <v>6405</v>
      </c>
      <c r="C291">
        <v>21</v>
      </c>
      <c r="D291" t="s">
        <v>39</v>
      </c>
      <c r="E291" t="s">
        <v>681</v>
      </c>
      <c r="F291" t="s">
        <v>72</v>
      </c>
      <c r="G291" t="s">
        <v>14</v>
      </c>
      <c r="H291">
        <v>5500</v>
      </c>
      <c r="M291" t="s">
        <v>15</v>
      </c>
      <c r="O291" t="s">
        <v>682</v>
      </c>
    </row>
    <row r="292" spans="1:15" x14ac:dyDescent="0.3">
      <c r="A292" s="2">
        <v>6405</v>
      </c>
      <c r="C292">
        <v>21</v>
      </c>
      <c r="E292" t="s">
        <v>683</v>
      </c>
      <c r="F292" t="s">
        <v>72</v>
      </c>
      <c r="G292" t="s">
        <v>14</v>
      </c>
      <c r="H292">
        <v>100</v>
      </c>
      <c r="M292" t="s">
        <v>15</v>
      </c>
    </row>
    <row r="293" spans="1:15" x14ac:dyDescent="0.3">
      <c r="A293" s="2">
        <v>6405</v>
      </c>
      <c r="C293">
        <v>21</v>
      </c>
      <c r="E293" t="s">
        <v>684</v>
      </c>
      <c r="F293" t="s">
        <v>685</v>
      </c>
      <c r="G293" t="s">
        <v>24</v>
      </c>
      <c r="J293" t="s">
        <v>66</v>
      </c>
      <c r="M293" t="s">
        <v>15</v>
      </c>
      <c r="O293" t="s">
        <v>686</v>
      </c>
    </row>
    <row r="294" spans="1:15" x14ac:dyDescent="0.3">
      <c r="A294" s="2">
        <v>6405</v>
      </c>
      <c r="C294">
        <v>21</v>
      </c>
      <c r="D294" t="s">
        <v>29</v>
      </c>
      <c r="E294" t="s">
        <v>687</v>
      </c>
      <c r="F294" t="s">
        <v>204</v>
      </c>
      <c r="G294" t="s">
        <v>24</v>
      </c>
      <c r="H294">
        <v>3080</v>
      </c>
      <c r="M294" t="s">
        <v>15</v>
      </c>
      <c r="O294" t="s">
        <v>688</v>
      </c>
    </row>
    <row r="295" spans="1:15" x14ac:dyDescent="0.3">
      <c r="A295" s="2">
        <v>6405</v>
      </c>
      <c r="B295" t="s">
        <v>16</v>
      </c>
      <c r="C295">
        <v>21</v>
      </c>
      <c r="D295" t="s">
        <v>515</v>
      </c>
      <c r="E295" t="s">
        <v>636</v>
      </c>
      <c r="F295" t="s">
        <v>637</v>
      </c>
      <c r="G295" t="s">
        <v>32</v>
      </c>
      <c r="H295">
        <v>5000</v>
      </c>
      <c r="J295" t="s">
        <v>66</v>
      </c>
      <c r="M295" t="s">
        <v>392</v>
      </c>
      <c r="O295" t="s">
        <v>689</v>
      </c>
    </row>
    <row r="296" spans="1:15" x14ac:dyDescent="0.3">
      <c r="A296" s="2">
        <v>6406</v>
      </c>
      <c r="B296" t="s">
        <v>51</v>
      </c>
      <c r="C296">
        <v>21</v>
      </c>
      <c r="E296" t="s">
        <v>691</v>
      </c>
      <c r="F296" t="s">
        <v>690</v>
      </c>
      <c r="G296" t="s">
        <v>24</v>
      </c>
      <c r="M296" t="s">
        <v>20</v>
      </c>
    </row>
    <row r="297" spans="1:15" x14ac:dyDescent="0.3">
      <c r="A297" s="2">
        <v>6407</v>
      </c>
      <c r="B297" t="s">
        <v>16</v>
      </c>
      <c r="C297">
        <v>21</v>
      </c>
      <c r="D297" t="s">
        <v>515</v>
      </c>
      <c r="E297" t="s">
        <v>707</v>
      </c>
      <c r="F297" t="s">
        <v>637</v>
      </c>
      <c r="G297" t="s">
        <v>32</v>
      </c>
      <c r="H297">
        <v>3870</v>
      </c>
      <c r="J297" t="s">
        <v>66</v>
      </c>
      <c r="M297" t="s">
        <v>392</v>
      </c>
      <c r="O297" t="s">
        <v>692</v>
      </c>
    </row>
    <row r="298" spans="1:15" x14ac:dyDescent="0.3">
      <c r="A298" s="2">
        <v>6407</v>
      </c>
      <c r="B298" t="s">
        <v>16</v>
      </c>
      <c r="C298">
        <v>21</v>
      </c>
      <c r="D298" t="s">
        <v>515</v>
      </c>
      <c r="E298" t="s">
        <v>300</v>
      </c>
      <c r="F298" t="s">
        <v>637</v>
      </c>
      <c r="G298" t="s">
        <v>32</v>
      </c>
      <c r="H298">
        <v>1675</v>
      </c>
      <c r="J298" t="s">
        <v>66</v>
      </c>
      <c r="M298" t="s">
        <v>392</v>
      </c>
      <c r="O298" t="s">
        <v>693</v>
      </c>
    </row>
    <row r="299" spans="1:15" x14ac:dyDescent="0.3">
      <c r="A299" s="2">
        <v>6407</v>
      </c>
      <c r="B299" t="s">
        <v>51</v>
      </c>
      <c r="C299">
        <v>21</v>
      </c>
      <c r="E299" t="s">
        <v>695</v>
      </c>
      <c r="F299" t="s">
        <v>694</v>
      </c>
      <c r="G299" t="s">
        <v>437</v>
      </c>
      <c r="M299" t="s">
        <v>20</v>
      </c>
      <c r="O299" t="s">
        <v>696</v>
      </c>
    </row>
    <row r="300" spans="1:15" x14ac:dyDescent="0.3">
      <c r="A300" s="2">
        <v>6407</v>
      </c>
      <c r="C300">
        <v>21</v>
      </c>
      <c r="D300" t="s">
        <v>199</v>
      </c>
      <c r="E300" t="s">
        <v>699</v>
      </c>
      <c r="F300" t="s">
        <v>697</v>
      </c>
      <c r="G300" t="s">
        <v>24</v>
      </c>
      <c r="H300">
        <v>2600</v>
      </c>
      <c r="J300" t="s">
        <v>66</v>
      </c>
      <c r="M300" t="s">
        <v>15</v>
      </c>
      <c r="O300" t="s">
        <v>698</v>
      </c>
    </row>
    <row r="301" spans="1:15" x14ac:dyDescent="0.3">
      <c r="A301" s="2">
        <v>6410</v>
      </c>
      <c r="B301" t="s">
        <v>704</v>
      </c>
      <c r="C301">
        <v>22</v>
      </c>
      <c r="D301" t="s">
        <v>199</v>
      </c>
      <c r="E301" t="s">
        <v>705</v>
      </c>
      <c r="F301" t="s">
        <v>584</v>
      </c>
      <c r="G301" t="s">
        <v>24</v>
      </c>
      <c r="M301" t="s">
        <v>418</v>
      </c>
      <c r="O301" t="s">
        <v>706</v>
      </c>
    </row>
    <row r="302" spans="1:15" x14ac:dyDescent="0.3">
      <c r="A302" s="2">
        <v>6411</v>
      </c>
      <c r="B302" t="s">
        <v>16</v>
      </c>
      <c r="C302">
        <v>22</v>
      </c>
      <c r="D302" t="s">
        <v>711</v>
      </c>
      <c r="E302" t="s">
        <v>707</v>
      </c>
      <c r="F302" t="s">
        <v>581</v>
      </c>
      <c r="G302" t="s">
        <v>32</v>
      </c>
      <c r="H302">
        <v>1150</v>
      </c>
      <c r="M302" t="s">
        <v>20</v>
      </c>
      <c r="O302" t="s">
        <v>883</v>
      </c>
    </row>
    <row r="303" spans="1:15" x14ac:dyDescent="0.3">
      <c r="A303" s="2">
        <v>6411</v>
      </c>
      <c r="B303" t="s">
        <v>16</v>
      </c>
      <c r="C303">
        <v>22</v>
      </c>
      <c r="D303" t="s">
        <v>711</v>
      </c>
      <c r="E303" t="s">
        <v>300</v>
      </c>
      <c r="F303" t="s">
        <v>581</v>
      </c>
      <c r="G303" t="s">
        <v>32</v>
      </c>
      <c r="H303">
        <v>950</v>
      </c>
      <c r="J303" t="s">
        <v>66</v>
      </c>
      <c r="M303" t="s">
        <v>20</v>
      </c>
      <c r="O303" t="s">
        <v>883</v>
      </c>
    </row>
    <row r="304" spans="1:15" x14ac:dyDescent="0.3">
      <c r="A304" s="2">
        <v>6412</v>
      </c>
      <c r="B304" t="s">
        <v>51</v>
      </c>
      <c r="C304">
        <v>22</v>
      </c>
      <c r="D304" t="s">
        <v>199</v>
      </c>
      <c r="E304" t="s">
        <v>713</v>
      </c>
      <c r="F304" t="s">
        <v>712</v>
      </c>
      <c r="G304" t="s">
        <v>444</v>
      </c>
      <c r="H304">
        <v>2500</v>
      </c>
      <c r="J304" t="s">
        <v>66</v>
      </c>
      <c r="M304" t="s">
        <v>20</v>
      </c>
    </row>
    <row r="305" spans="1:15" x14ac:dyDescent="0.3">
      <c r="A305" s="2">
        <v>6413</v>
      </c>
      <c r="C305">
        <v>22</v>
      </c>
      <c r="E305" t="s">
        <v>714</v>
      </c>
      <c r="F305" t="s">
        <v>717</v>
      </c>
      <c r="G305" t="s">
        <v>444</v>
      </c>
      <c r="H305">
        <v>375</v>
      </c>
      <c r="M305" t="s">
        <v>15</v>
      </c>
    </row>
    <row r="306" spans="1:15" x14ac:dyDescent="0.3">
      <c r="A306" s="2">
        <v>6413</v>
      </c>
      <c r="C306">
        <v>22</v>
      </c>
      <c r="E306" t="s">
        <v>715</v>
      </c>
      <c r="F306" t="s">
        <v>266</v>
      </c>
      <c r="G306" t="s">
        <v>24</v>
      </c>
      <c r="H306">
        <v>200</v>
      </c>
      <c r="M306" t="s">
        <v>15</v>
      </c>
    </row>
    <row r="307" spans="1:15" x14ac:dyDescent="0.3">
      <c r="A307" s="2">
        <v>6413</v>
      </c>
      <c r="C307">
        <v>22</v>
      </c>
      <c r="D307" t="s">
        <v>199</v>
      </c>
      <c r="E307" t="s">
        <v>718</v>
      </c>
      <c r="F307" t="s">
        <v>716</v>
      </c>
      <c r="G307" t="s">
        <v>24</v>
      </c>
      <c r="H307">
        <v>1350</v>
      </c>
      <c r="J307" t="s">
        <v>66</v>
      </c>
      <c r="M307" t="s">
        <v>15</v>
      </c>
    </row>
    <row r="308" spans="1:15" x14ac:dyDescent="0.3">
      <c r="A308" s="2">
        <v>6413</v>
      </c>
      <c r="B308" t="s">
        <v>16</v>
      </c>
      <c r="C308">
        <v>22</v>
      </c>
      <c r="D308" t="s">
        <v>199</v>
      </c>
      <c r="E308" t="s">
        <v>719</v>
      </c>
      <c r="F308" t="s">
        <v>720</v>
      </c>
      <c r="G308" t="s">
        <v>24</v>
      </c>
      <c r="H308">
        <v>9300</v>
      </c>
      <c r="M308" t="s">
        <v>20</v>
      </c>
      <c r="O308" t="s">
        <v>881</v>
      </c>
    </row>
    <row r="309" spans="1:15" x14ac:dyDescent="0.3">
      <c r="A309" s="2">
        <v>6413</v>
      </c>
      <c r="B309" t="s">
        <v>16</v>
      </c>
      <c r="C309">
        <v>22</v>
      </c>
      <c r="D309" t="s">
        <v>199</v>
      </c>
      <c r="E309" t="s">
        <v>674</v>
      </c>
      <c r="F309" t="s">
        <v>721</v>
      </c>
      <c r="G309" t="s">
        <v>32</v>
      </c>
      <c r="H309">
        <v>7100</v>
      </c>
      <c r="M309" t="s">
        <v>20</v>
      </c>
      <c r="O309" t="s">
        <v>3476</v>
      </c>
    </row>
    <row r="310" spans="1:15" x14ac:dyDescent="0.3">
      <c r="A310" s="2">
        <v>6413</v>
      </c>
      <c r="B310" t="s">
        <v>16</v>
      </c>
      <c r="C310">
        <v>23</v>
      </c>
      <c r="E310" t="s">
        <v>882</v>
      </c>
      <c r="F310" t="s">
        <v>721</v>
      </c>
      <c r="G310" t="s">
        <v>32</v>
      </c>
      <c r="H310">
        <v>488</v>
      </c>
      <c r="M310" t="s">
        <v>20</v>
      </c>
      <c r="O310" t="s">
        <v>884</v>
      </c>
    </row>
    <row r="311" spans="1:15" x14ac:dyDescent="0.3">
      <c r="A311" s="2">
        <v>6414</v>
      </c>
      <c r="B311" t="s">
        <v>16</v>
      </c>
      <c r="C311">
        <v>22</v>
      </c>
      <c r="D311" t="s">
        <v>199</v>
      </c>
      <c r="E311" t="s">
        <v>722</v>
      </c>
      <c r="F311" t="s">
        <v>191</v>
      </c>
      <c r="G311" s="17" t="s">
        <v>24</v>
      </c>
      <c r="H311">
        <v>2000</v>
      </c>
      <c r="M311" t="s">
        <v>392</v>
      </c>
      <c r="O311" t="s">
        <v>723</v>
      </c>
    </row>
    <row r="312" spans="1:15" x14ac:dyDescent="0.3">
      <c r="A312" s="2">
        <v>6414</v>
      </c>
      <c r="C312">
        <v>22</v>
      </c>
      <c r="D312" t="s">
        <v>724</v>
      </c>
      <c r="E312" t="s">
        <v>725</v>
      </c>
      <c r="F312" t="s">
        <v>13</v>
      </c>
      <c r="G312" t="s">
        <v>14</v>
      </c>
      <c r="H312">
        <v>7800</v>
      </c>
      <c r="M312" t="s">
        <v>15</v>
      </c>
    </row>
    <row r="313" spans="1:15" x14ac:dyDescent="0.3">
      <c r="A313" s="2">
        <v>6414</v>
      </c>
      <c r="C313">
        <v>22</v>
      </c>
      <c r="D313" t="s">
        <v>724</v>
      </c>
      <c r="E313" t="s">
        <v>726</v>
      </c>
      <c r="F313" t="s">
        <v>466</v>
      </c>
      <c r="G313" s="17" t="s">
        <v>24</v>
      </c>
      <c r="H313">
        <v>200</v>
      </c>
      <c r="M313" t="s">
        <v>15</v>
      </c>
    </row>
    <row r="314" spans="1:15" x14ac:dyDescent="0.3">
      <c r="A314" s="2">
        <v>6414</v>
      </c>
      <c r="B314" t="s">
        <v>16</v>
      </c>
      <c r="C314">
        <v>22</v>
      </c>
      <c r="D314" t="s">
        <v>731</v>
      </c>
      <c r="E314" t="s">
        <v>674</v>
      </c>
      <c r="F314" t="s">
        <v>721</v>
      </c>
      <c r="G314" t="s">
        <v>32</v>
      </c>
      <c r="H314">
        <v>2525</v>
      </c>
      <c r="M314" t="s">
        <v>20</v>
      </c>
      <c r="O314" t="s">
        <v>885</v>
      </c>
    </row>
    <row r="315" spans="1:15" x14ac:dyDescent="0.3">
      <c r="A315" s="2">
        <v>6414</v>
      </c>
      <c r="B315" t="s">
        <v>16</v>
      </c>
      <c r="C315">
        <v>22</v>
      </c>
      <c r="D315" t="s">
        <v>731</v>
      </c>
      <c r="E315" t="s">
        <v>396</v>
      </c>
      <c r="F315" t="s">
        <v>721</v>
      </c>
      <c r="G315" t="s">
        <v>32</v>
      </c>
      <c r="H315">
        <v>1912.5</v>
      </c>
      <c r="M315" t="s">
        <v>20</v>
      </c>
      <c r="O315" t="s">
        <v>885</v>
      </c>
    </row>
    <row r="316" spans="1:15" x14ac:dyDescent="0.3">
      <c r="A316" s="2">
        <v>6415</v>
      </c>
      <c r="B316" t="s">
        <v>58</v>
      </c>
      <c r="C316">
        <v>22</v>
      </c>
      <c r="D316" t="s">
        <v>199</v>
      </c>
      <c r="E316" t="s">
        <v>727</v>
      </c>
      <c r="F316" t="s">
        <v>728</v>
      </c>
      <c r="G316" t="s">
        <v>444</v>
      </c>
      <c r="H316">
        <v>450</v>
      </c>
      <c r="M316" t="s">
        <v>20</v>
      </c>
    </row>
    <row r="317" spans="1:15" x14ac:dyDescent="0.3">
      <c r="A317" s="2">
        <v>6415</v>
      </c>
      <c r="B317" t="s">
        <v>59</v>
      </c>
      <c r="C317">
        <v>22</v>
      </c>
      <c r="D317" t="s">
        <v>199</v>
      </c>
      <c r="E317" t="s">
        <v>729</v>
      </c>
      <c r="G317" t="s">
        <v>24</v>
      </c>
      <c r="H317">
        <v>800</v>
      </c>
      <c r="M317" t="s">
        <v>20</v>
      </c>
    </row>
    <row r="318" spans="1:15" x14ac:dyDescent="0.3">
      <c r="A318" s="2">
        <v>6415</v>
      </c>
      <c r="B318" t="s">
        <v>16</v>
      </c>
      <c r="C318">
        <v>22</v>
      </c>
      <c r="D318" t="s">
        <v>199</v>
      </c>
      <c r="E318" t="s">
        <v>730</v>
      </c>
      <c r="G318" t="s">
        <v>24</v>
      </c>
      <c r="H318">
        <v>450</v>
      </c>
      <c r="M318" t="s">
        <v>20</v>
      </c>
      <c r="O318" t="s">
        <v>880</v>
      </c>
    </row>
    <row r="319" spans="1:15" x14ac:dyDescent="0.3">
      <c r="A319" s="2">
        <v>6415</v>
      </c>
      <c r="B319" t="s">
        <v>16</v>
      </c>
      <c r="C319">
        <v>23</v>
      </c>
      <c r="D319" t="s">
        <v>731</v>
      </c>
      <c r="E319" t="s">
        <v>300</v>
      </c>
      <c r="F319" t="s">
        <v>581</v>
      </c>
      <c r="G319" t="s">
        <v>32</v>
      </c>
      <c r="H319">
        <v>6117.5</v>
      </c>
      <c r="M319" t="s">
        <v>392</v>
      </c>
      <c r="O319" t="s">
        <v>886</v>
      </c>
    </row>
    <row r="320" spans="1:15" x14ac:dyDescent="0.3">
      <c r="A320" s="2">
        <v>6416</v>
      </c>
      <c r="B320" t="s">
        <v>58</v>
      </c>
      <c r="C320">
        <v>23</v>
      </c>
      <c r="D320" t="s">
        <v>199</v>
      </c>
      <c r="E320" t="s">
        <v>580</v>
      </c>
      <c r="F320" t="s">
        <v>191</v>
      </c>
      <c r="G320" s="17" t="s">
        <v>24</v>
      </c>
      <c r="H320">
        <v>350</v>
      </c>
      <c r="M320" t="s">
        <v>15</v>
      </c>
    </row>
    <row r="321" spans="1:15" x14ac:dyDescent="0.3">
      <c r="A321" s="2">
        <v>6416</v>
      </c>
      <c r="B321" t="s">
        <v>58</v>
      </c>
      <c r="C321">
        <v>23</v>
      </c>
      <c r="D321" t="s">
        <v>199</v>
      </c>
      <c r="E321" t="s">
        <v>732</v>
      </c>
      <c r="F321" t="s">
        <v>733</v>
      </c>
      <c r="G321" t="s">
        <v>24</v>
      </c>
      <c r="H321">
        <v>1600</v>
      </c>
      <c r="M321" t="s">
        <v>15</v>
      </c>
    </row>
    <row r="322" spans="1:15" x14ac:dyDescent="0.3">
      <c r="A322" s="2">
        <v>6416</v>
      </c>
      <c r="C322">
        <v>23</v>
      </c>
      <c r="E322" t="s">
        <v>734</v>
      </c>
      <c r="F322" t="s">
        <v>423</v>
      </c>
      <c r="G322" t="s">
        <v>24</v>
      </c>
      <c r="M322" t="s">
        <v>15</v>
      </c>
      <c r="O322" t="s">
        <v>916</v>
      </c>
    </row>
    <row r="323" spans="1:15" x14ac:dyDescent="0.3">
      <c r="A323" s="2">
        <v>6416</v>
      </c>
      <c r="C323">
        <v>23</v>
      </c>
      <c r="E323" t="s">
        <v>735</v>
      </c>
      <c r="F323" t="s">
        <v>584</v>
      </c>
      <c r="G323" t="s">
        <v>24</v>
      </c>
      <c r="M323" t="s">
        <v>15</v>
      </c>
    </row>
    <row r="324" spans="1:15" x14ac:dyDescent="0.3">
      <c r="A324" s="2">
        <v>6417</v>
      </c>
      <c r="B324" t="s">
        <v>21</v>
      </c>
      <c r="C324">
        <v>23</v>
      </c>
      <c r="D324" t="s">
        <v>199</v>
      </c>
      <c r="E324" t="s">
        <v>736</v>
      </c>
      <c r="F324" t="s">
        <v>191</v>
      </c>
      <c r="G324" s="17" t="s">
        <v>24</v>
      </c>
      <c r="H324">
        <v>450</v>
      </c>
      <c r="M324" t="s">
        <v>20</v>
      </c>
    </row>
    <row r="325" spans="1:15" x14ac:dyDescent="0.3">
      <c r="A325" s="2">
        <v>6417</v>
      </c>
      <c r="B325" t="s">
        <v>21</v>
      </c>
      <c r="C325">
        <v>23</v>
      </c>
      <c r="D325" t="s">
        <v>199</v>
      </c>
      <c r="E325" t="s">
        <v>737</v>
      </c>
      <c r="F325" t="s">
        <v>738</v>
      </c>
      <c r="G325" t="s">
        <v>24</v>
      </c>
      <c r="H325">
        <v>850</v>
      </c>
      <c r="J325" t="s">
        <v>66</v>
      </c>
      <c r="M325" t="s">
        <v>20</v>
      </c>
    </row>
    <row r="326" spans="1:15" x14ac:dyDescent="0.3">
      <c r="A326" s="2">
        <v>6417</v>
      </c>
      <c r="B326" t="s">
        <v>21</v>
      </c>
      <c r="C326">
        <v>23</v>
      </c>
      <c r="D326" t="s">
        <v>29</v>
      </c>
      <c r="E326" t="s">
        <v>739</v>
      </c>
      <c r="F326" t="s">
        <v>740</v>
      </c>
      <c r="G326" t="s">
        <v>437</v>
      </c>
      <c r="H326">
        <v>1250</v>
      </c>
      <c r="M326" t="s">
        <v>20</v>
      </c>
      <c r="O326" t="s">
        <v>741</v>
      </c>
    </row>
    <row r="327" spans="1:15" x14ac:dyDescent="0.3">
      <c r="A327" s="2">
        <v>6417</v>
      </c>
      <c r="C327">
        <v>23</v>
      </c>
      <c r="E327" t="s">
        <v>742</v>
      </c>
      <c r="F327" t="s">
        <v>743</v>
      </c>
      <c r="G327" t="s">
        <v>24</v>
      </c>
      <c r="H327">
        <v>225</v>
      </c>
      <c r="M327" t="s">
        <v>15</v>
      </c>
    </row>
    <row r="328" spans="1:15" x14ac:dyDescent="0.3">
      <c r="A328" s="2">
        <v>6418</v>
      </c>
      <c r="B328" t="s">
        <v>58</v>
      </c>
      <c r="C328">
        <v>23</v>
      </c>
      <c r="D328" t="s">
        <v>199</v>
      </c>
      <c r="E328" t="s">
        <v>747</v>
      </c>
      <c r="F328" t="s">
        <v>466</v>
      </c>
      <c r="G328" s="17" t="s">
        <v>24</v>
      </c>
      <c r="H328">
        <v>360</v>
      </c>
      <c r="M328" t="s">
        <v>15</v>
      </c>
      <c r="O328" t="s">
        <v>3487</v>
      </c>
    </row>
    <row r="329" spans="1:15" x14ac:dyDescent="0.3">
      <c r="A329" s="2">
        <v>6418</v>
      </c>
      <c r="B329" t="s">
        <v>750</v>
      </c>
      <c r="C329">
        <v>23</v>
      </c>
      <c r="E329" t="s">
        <v>751</v>
      </c>
      <c r="F329" t="s">
        <v>191</v>
      </c>
      <c r="G329" t="s">
        <v>24</v>
      </c>
      <c r="H329">
        <v>412</v>
      </c>
      <c r="J329" t="s">
        <v>66</v>
      </c>
      <c r="M329" t="s">
        <v>20</v>
      </c>
    </row>
    <row r="330" spans="1:15" x14ac:dyDescent="0.3">
      <c r="A330" s="2">
        <v>6418</v>
      </c>
      <c r="B330" t="s">
        <v>16</v>
      </c>
      <c r="C330">
        <v>23</v>
      </c>
      <c r="D330" t="s">
        <v>199</v>
      </c>
      <c r="E330" t="s">
        <v>744</v>
      </c>
      <c r="F330" t="s">
        <v>745</v>
      </c>
      <c r="G330" t="s">
        <v>24</v>
      </c>
      <c r="H330">
        <v>1800</v>
      </c>
      <c r="M330" t="s">
        <v>392</v>
      </c>
    </row>
    <row r="331" spans="1:15" x14ac:dyDescent="0.3">
      <c r="A331" s="2">
        <v>6418</v>
      </c>
      <c r="B331" t="s">
        <v>16</v>
      </c>
      <c r="C331">
        <v>23</v>
      </c>
      <c r="D331" t="s">
        <v>199</v>
      </c>
      <c r="E331" t="s">
        <v>746</v>
      </c>
      <c r="F331" t="s">
        <v>466</v>
      </c>
      <c r="G331" s="17" t="s">
        <v>24</v>
      </c>
      <c r="H331">
        <v>225</v>
      </c>
      <c r="M331" t="s">
        <v>392</v>
      </c>
    </row>
    <row r="332" spans="1:15" x14ac:dyDescent="0.3">
      <c r="A332" s="2">
        <v>6418</v>
      </c>
      <c r="B332" t="s">
        <v>16</v>
      </c>
      <c r="C332">
        <v>23</v>
      </c>
      <c r="D332" t="s">
        <v>29</v>
      </c>
      <c r="E332" t="s">
        <v>748</v>
      </c>
      <c r="F332" t="s">
        <v>749</v>
      </c>
      <c r="G332" t="s">
        <v>437</v>
      </c>
      <c r="H332">
        <v>975</v>
      </c>
      <c r="M332" t="s">
        <v>392</v>
      </c>
    </row>
    <row r="333" spans="1:15" x14ac:dyDescent="0.3">
      <c r="A333" s="2">
        <v>6418</v>
      </c>
      <c r="B333" t="s">
        <v>16</v>
      </c>
      <c r="C333">
        <v>23</v>
      </c>
      <c r="D333" t="s">
        <v>199</v>
      </c>
      <c r="E333" t="s">
        <v>863</v>
      </c>
      <c r="F333" t="s">
        <v>864</v>
      </c>
      <c r="G333" t="s">
        <v>442</v>
      </c>
      <c r="H333">
        <v>842</v>
      </c>
      <c r="K333">
        <v>2</v>
      </c>
      <c r="M333" t="s">
        <v>20</v>
      </c>
      <c r="O333" t="s">
        <v>918</v>
      </c>
    </row>
    <row r="334" spans="1:15" x14ac:dyDescent="0.3">
      <c r="A334" s="2">
        <v>6419</v>
      </c>
      <c r="B334" t="s">
        <v>16</v>
      </c>
      <c r="C334">
        <v>23</v>
      </c>
      <c r="D334" t="s">
        <v>39</v>
      </c>
      <c r="E334" t="s">
        <v>860</v>
      </c>
      <c r="F334" t="s">
        <v>745</v>
      </c>
      <c r="G334" t="s">
        <v>24</v>
      </c>
      <c r="H334">
        <v>6700</v>
      </c>
      <c r="M334" t="s">
        <v>392</v>
      </c>
      <c r="O334" t="s">
        <v>527</v>
      </c>
    </row>
    <row r="335" spans="1:15" x14ac:dyDescent="0.3">
      <c r="A335" s="2">
        <v>6419</v>
      </c>
      <c r="C335">
        <v>23</v>
      </c>
      <c r="E335" t="s">
        <v>522</v>
      </c>
      <c r="F335" t="s">
        <v>861</v>
      </c>
      <c r="G335" t="s">
        <v>24</v>
      </c>
      <c r="H335">
        <v>525</v>
      </c>
      <c r="M335" t="s">
        <v>15</v>
      </c>
    </row>
    <row r="336" spans="1:15" x14ac:dyDescent="0.3">
      <c r="A336" s="2">
        <v>6419</v>
      </c>
      <c r="C336">
        <v>23</v>
      </c>
      <c r="E336" t="s">
        <v>102</v>
      </c>
      <c r="F336" t="s">
        <v>862</v>
      </c>
      <c r="G336" t="s">
        <v>24</v>
      </c>
      <c r="H336">
        <v>590</v>
      </c>
      <c r="M336" t="s">
        <v>15</v>
      </c>
      <c r="O336" t="s">
        <v>916</v>
      </c>
    </row>
    <row r="337" spans="1:15" x14ac:dyDescent="0.3">
      <c r="A337" s="2">
        <v>6419</v>
      </c>
      <c r="C337">
        <v>23</v>
      </c>
      <c r="D337" t="s">
        <v>731</v>
      </c>
      <c r="E337" t="s">
        <v>396</v>
      </c>
      <c r="F337" t="s">
        <v>637</v>
      </c>
      <c r="G337" t="s">
        <v>32</v>
      </c>
      <c r="H337">
        <v>3350</v>
      </c>
      <c r="J337" t="s">
        <v>66</v>
      </c>
      <c r="M337" t="s">
        <v>15</v>
      </c>
      <c r="O337" t="s">
        <v>865</v>
      </c>
    </row>
    <row r="338" spans="1:15" x14ac:dyDescent="0.3">
      <c r="A338" s="2">
        <v>6419</v>
      </c>
      <c r="C338">
        <v>23</v>
      </c>
      <c r="D338" t="s">
        <v>731</v>
      </c>
      <c r="E338" t="s">
        <v>300</v>
      </c>
      <c r="F338" t="s">
        <v>637</v>
      </c>
      <c r="G338" t="s">
        <v>32</v>
      </c>
      <c r="H338">
        <v>1425</v>
      </c>
      <c r="J338" t="s">
        <v>66</v>
      </c>
      <c r="M338" t="s">
        <v>15</v>
      </c>
      <c r="O338" t="s">
        <v>865</v>
      </c>
    </row>
    <row r="339" spans="1:15" x14ac:dyDescent="0.3">
      <c r="A339" s="2">
        <v>6419</v>
      </c>
      <c r="B339" t="s">
        <v>16</v>
      </c>
      <c r="C339">
        <v>23</v>
      </c>
      <c r="D339" t="s">
        <v>199</v>
      </c>
      <c r="E339" t="s">
        <v>866</v>
      </c>
      <c r="F339" t="s">
        <v>451</v>
      </c>
      <c r="G339" t="s">
        <v>81</v>
      </c>
      <c r="H339">
        <v>246</v>
      </c>
      <c r="K339">
        <v>1</v>
      </c>
      <c r="M339" t="s">
        <v>20</v>
      </c>
      <c r="O339" t="s">
        <v>915</v>
      </c>
    </row>
    <row r="340" spans="1:15" x14ac:dyDescent="0.3">
      <c r="A340" s="2">
        <v>6419</v>
      </c>
      <c r="B340" t="s">
        <v>16</v>
      </c>
      <c r="C340">
        <v>23</v>
      </c>
      <c r="D340" t="s">
        <v>199</v>
      </c>
      <c r="E340" t="s">
        <v>913</v>
      </c>
      <c r="F340" t="s">
        <v>867</v>
      </c>
      <c r="G340" t="s">
        <v>437</v>
      </c>
      <c r="H340">
        <v>1610</v>
      </c>
      <c r="K340">
        <v>4</v>
      </c>
      <c r="M340" t="s">
        <v>20</v>
      </c>
      <c r="O340" t="s">
        <v>914</v>
      </c>
    </row>
    <row r="341" spans="1:15" x14ac:dyDescent="0.3">
      <c r="A341" s="2">
        <v>6420</v>
      </c>
      <c r="B341" t="s">
        <v>16</v>
      </c>
      <c r="C341">
        <v>23</v>
      </c>
      <c r="D341" t="s">
        <v>731</v>
      </c>
      <c r="E341" t="s">
        <v>300</v>
      </c>
      <c r="F341" s="17" t="s">
        <v>868</v>
      </c>
      <c r="G341" s="17" t="s">
        <v>32</v>
      </c>
      <c r="H341">
        <v>2325</v>
      </c>
      <c r="M341" t="s">
        <v>392</v>
      </c>
      <c r="O341" t="s">
        <v>869</v>
      </c>
    </row>
    <row r="342" spans="1:15" x14ac:dyDescent="0.3">
      <c r="A342" s="2">
        <v>6420</v>
      </c>
      <c r="B342" t="s">
        <v>16</v>
      </c>
      <c r="C342">
        <v>23</v>
      </c>
      <c r="D342" t="s">
        <v>39</v>
      </c>
      <c r="E342" t="s">
        <v>860</v>
      </c>
      <c r="F342" t="s">
        <v>745</v>
      </c>
      <c r="G342" t="s">
        <v>24</v>
      </c>
      <c r="H342">
        <v>7500</v>
      </c>
      <c r="M342" t="s">
        <v>392</v>
      </c>
      <c r="O342" t="s">
        <v>870</v>
      </c>
    </row>
    <row r="343" spans="1:15" x14ac:dyDescent="0.3">
      <c r="A343" s="2">
        <v>6420</v>
      </c>
      <c r="C343">
        <v>23</v>
      </c>
      <c r="E343" t="s">
        <v>871</v>
      </c>
      <c r="F343" t="s">
        <v>872</v>
      </c>
      <c r="G343" t="s">
        <v>24</v>
      </c>
      <c r="H343">
        <v>625</v>
      </c>
      <c r="M343" t="s">
        <v>15</v>
      </c>
    </row>
    <row r="344" spans="1:15" x14ac:dyDescent="0.3">
      <c r="A344" s="2">
        <v>6420</v>
      </c>
      <c r="C344">
        <v>23</v>
      </c>
      <c r="E344" t="s">
        <v>873</v>
      </c>
      <c r="F344" s="17" t="s">
        <v>874</v>
      </c>
      <c r="G344" s="17" t="s">
        <v>449</v>
      </c>
      <c r="H344">
        <v>650</v>
      </c>
      <c r="J344" t="s">
        <v>66</v>
      </c>
      <c r="M344" t="s">
        <v>15</v>
      </c>
      <c r="O344" t="s">
        <v>875</v>
      </c>
    </row>
    <row r="345" spans="1:15" x14ac:dyDescent="0.3">
      <c r="A345" s="2">
        <v>6421</v>
      </c>
      <c r="B345" t="s">
        <v>16</v>
      </c>
      <c r="C345">
        <v>23</v>
      </c>
      <c r="D345" t="s">
        <v>39</v>
      </c>
      <c r="E345" t="s">
        <v>876</v>
      </c>
      <c r="F345" t="s">
        <v>877</v>
      </c>
      <c r="G345" t="s">
        <v>24</v>
      </c>
      <c r="H345">
        <v>885</v>
      </c>
      <c r="M345" t="s">
        <v>392</v>
      </c>
      <c r="O345" t="s">
        <v>878</v>
      </c>
    </row>
    <row r="346" spans="1:15" x14ac:dyDescent="0.3">
      <c r="A346" s="2">
        <v>6421</v>
      </c>
      <c r="B346" t="s">
        <v>51</v>
      </c>
      <c r="C346">
        <v>23</v>
      </c>
      <c r="D346" t="s">
        <v>574</v>
      </c>
      <c r="E346" t="s">
        <v>879</v>
      </c>
      <c r="F346" t="s">
        <v>266</v>
      </c>
      <c r="G346" s="17" t="s">
        <v>24</v>
      </c>
      <c r="H346">
        <v>200</v>
      </c>
      <c r="M346" t="s">
        <v>20</v>
      </c>
      <c r="O346" t="s">
        <v>917</v>
      </c>
    </row>
    <row r="347" spans="1:15" s="16" customFormat="1" x14ac:dyDescent="0.3">
      <c r="A347" s="15">
        <v>6423</v>
      </c>
      <c r="B347" s="16" t="s">
        <v>59</v>
      </c>
      <c r="C347" s="16">
        <v>24</v>
      </c>
      <c r="D347" s="16" t="s">
        <v>39</v>
      </c>
      <c r="E347" s="16" t="s">
        <v>899</v>
      </c>
      <c r="F347" s="16" t="s">
        <v>901</v>
      </c>
      <c r="G347" s="16" t="s">
        <v>24</v>
      </c>
      <c r="H347" s="16">
        <v>0</v>
      </c>
      <c r="J347" s="16" t="s">
        <v>900</v>
      </c>
      <c r="M347" s="16" t="s">
        <v>20</v>
      </c>
      <c r="O347" s="16" t="s">
        <v>902</v>
      </c>
    </row>
    <row r="348" spans="1:15" x14ac:dyDescent="0.3">
      <c r="A348" s="2">
        <v>6426</v>
      </c>
      <c r="B348" t="s">
        <v>16</v>
      </c>
      <c r="C348">
        <v>24</v>
      </c>
      <c r="D348" t="s">
        <v>39</v>
      </c>
      <c r="E348" t="s">
        <v>905</v>
      </c>
      <c r="F348" t="s">
        <v>906</v>
      </c>
      <c r="G348" t="s">
        <v>24</v>
      </c>
      <c r="H348">
        <v>150</v>
      </c>
      <c r="K348">
        <v>1</v>
      </c>
      <c r="M348" t="s">
        <v>392</v>
      </c>
      <c r="O348" t="s">
        <v>878</v>
      </c>
    </row>
    <row r="349" spans="1:15" x14ac:dyDescent="0.3">
      <c r="A349" s="2">
        <v>6426</v>
      </c>
      <c r="B349" t="s">
        <v>894</v>
      </c>
      <c r="C349">
        <v>24</v>
      </c>
      <c r="D349" t="s">
        <v>199</v>
      </c>
      <c r="E349" t="s">
        <v>110</v>
      </c>
      <c r="F349" t="s">
        <v>907</v>
      </c>
      <c r="G349" t="s">
        <v>447</v>
      </c>
      <c r="H349">
        <v>1220</v>
      </c>
      <c r="J349" t="s">
        <v>66</v>
      </c>
      <c r="M349" t="s">
        <v>20</v>
      </c>
    </row>
    <row r="350" spans="1:15" x14ac:dyDescent="0.3">
      <c r="A350" s="2">
        <v>6427</v>
      </c>
      <c r="C350">
        <v>24</v>
      </c>
      <c r="E350" t="s">
        <v>908</v>
      </c>
      <c r="F350" t="s">
        <v>909</v>
      </c>
      <c r="G350" t="s">
        <v>437</v>
      </c>
      <c r="H350">
        <v>850</v>
      </c>
      <c r="M350" t="s">
        <v>15</v>
      </c>
    </row>
    <row r="351" spans="1:15" x14ac:dyDescent="0.3">
      <c r="A351" s="2">
        <v>6428</v>
      </c>
      <c r="B351" t="s">
        <v>16</v>
      </c>
      <c r="C351">
        <v>24</v>
      </c>
      <c r="D351" t="s">
        <v>39</v>
      </c>
      <c r="E351" t="s">
        <v>910</v>
      </c>
      <c r="F351" t="s">
        <v>906</v>
      </c>
      <c r="G351" t="s">
        <v>24</v>
      </c>
      <c r="H351">
        <v>3700</v>
      </c>
      <c r="M351" t="s">
        <v>392</v>
      </c>
    </row>
    <row r="352" spans="1:15" x14ac:dyDescent="0.3">
      <c r="A352" s="2">
        <v>6428</v>
      </c>
      <c r="B352" t="s">
        <v>894</v>
      </c>
      <c r="C352">
        <v>24</v>
      </c>
      <c r="D352" t="s">
        <v>199</v>
      </c>
      <c r="E352" t="s">
        <v>911</v>
      </c>
      <c r="F352" t="s">
        <v>912</v>
      </c>
      <c r="G352" t="s">
        <v>24</v>
      </c>
      <c r="H352">
        <v>1300</v>
      </c>
      <c r="J352" t="s">
        <v>66</v>
      </c>
      <c r="M352" t="s">
        <v>20</v>
      </c>
    </row>
    <row r="353" spans="1:15" x14ac:dyDescent="0.3">
      <c r="A353" s="2">
        <v>6430</v>
      </c>
      <c r="C353">
        <v>25</v>
      </c>
      <c r="E353" t="s">
        <v>919</v>
      </c>
      <c r="F353" t="s">
        <v>920</v>
      </c>
      <c r="G353" t="s">
        <v>24</v>
      </c>
      <c r="J353" t="s">
        <v>66</v>
      </c>
      <c r="M353" t="s">
        <v>15</v>
      </c>
    </row>
    <row r="354" spans="1:15" x14ac:dyDescent="0.3">
      <c r="A354" s="2">
        <v>6430</v>
      </c>
      <c r="B354" t="s">
        <v>894</v>
      </c>
      <c r="C354">
        <v>25</v>
      </c>
      <c r="D354" t="s">
        <v>199</v>
      </c>
      <c r="E354" t="s">
        <v>921</v>
      </c>
      <c r="F354" t="s">
        <v>922</v>
      </c>
      <c r="G354" t="s">
        <v>24</v>
      </c>
      <c r="M354" t="s">
        <v>15</v>
      </c>
    </row>
    <row r="355" spans="1:15" x14ac:dyDescent="0.3">
      <c r="A355" s="2">
        <v>6431</v>
      </c>
      <c r="B355" t="s">
        <v>923</v>
      </c>
      <c r="C355">
        <v>25</v>
      </c>
      <c r="D355" t="s">
        <v>199</v>
      </c>
      <c r="E355" t="s">
        <v>924</v>
      </c>
      <c r="F355" t="s">
        <v>925</v>
      </c>
      <c r="G355" t="s">
        <v>24</v>
      </c>
      <c r="H355">
        <v>820</v>
      </c>
      <c r="J355" t="s">
        <v>66</v>
      </c>
      <c r="M355" t="s">
        <v>20</v>
      </c>
    </row>
    <row r="356" spans="1:15" x14ac:dyDescent="0.3">
      <c r="A356" s="2">
        <v>6431</v>
      </c>
      <c r="B356" t="s">
        <v>58</v>
      </c>
      <c r="C356">
        <v>25</v>
      </c>
      <c r="D356" t="s">
        <v>39</v>
      </c>
      <c r="E356" t="s">
        <v>926</v>
      </c>
      <c r="F356" t="s">
        <v>927</v>
      </c>
      <c r="G356" t="s">
        <v>437</v>
      </c>
      <c r="H356">
        <v>7000</v>
      </c>
      <c r="M356" t="s">
        <v>15</v>
      </c>
      <c r="O356" t="s">
        <v>928</v>
      </c>
    </row>
    <row r="357" spans="1:15" x14ac:dyDescent="0.3">
      <c r="A357" s="2">
        <v>6432</v>
      </c>
      <c r="C357">
        <v>25</v>
      </c>
      <c r="E357" t="s">
        <v>737</v>
      </c>
      <c r="F357" t="s">
        <v>930</v>
      </c>
      <c r="G357" s="17" t="s">
        <v>24</v>
      </c>
      <c r="H357">
        <v>1000</v>
      </c>
      <c r="J357" t="s">
        <v>66</v>
      </c>
      <c r="M357" t="s">
        <v>15</v>
      </c>
    </row>
    <row r="358" spans="1:15" x14ac:dyDescent="0.3">
      <c r="A358" s="2">
        <v>6432</v>
      </c>
      <c r="B358" t="s">
        <v>58</v>
      </c>
      <c r="C358">
        <v>25</v>
      </c>
      <c r="D358" t="s">
        <v>39</v>
      </c>
      <c r="E358" t="s">
        <v>931</v>
      </c>
      <c r="F358" t="s">
        <v>932</v>
      </c>
      <c r="G358" t="s">
        <v>933</v>
      </c>
      <c r="H358">
        <v>8500</v>
      </c>
      <c r="M358" t="s">
        <v>15</v>
      </c>
      <c r="O358" t="s">
        <v>934</v>
      </c>
    </row>
    <row r="359" spans="1:15" x14ac:dyDescent="0.3">
      <c r="A359" s="2">
        <v>6432</v>
      </c>
      <c r="C359">
        <v>25</v>
      </c>
      <c r="D359" t="s">
        <v>711</v>
      </c>
      <c r="E359" t="s">
        <v>707</v>
      </c>
      <c r="F359" t="s">
        <v>193</v>
      </c>
      <c r="G359" t="s">
        <v>32</v>
      </c>
      <c r="H359">
        <v>3000</v>
      </c>
      <c r="M359" t="s">
        <v>15</v>
      </c>
      <c r="O359" t="s">
        <v>935</v>
      </c>
    </row>
    <row r="360" spans="1:15" x14ac:dyDescent="0.3">
      <c r="A360" s="2">
        <v>6433</v>
      </c>
      <c r="B360" t="s">
        <v>16</v>
      </c>
      <c r="C360">
        <v>25</v>
      </c>
      <c r="D360" t="s">
        <v>199</v>
      </c>
      <c r="E360" t="s">
        <v>936</v>
      </c>
      <c r="F360" t="s">
        <v>937</v>
      </c>
      <c r="G360" s="17" t="s">
        <v>24</v>
      </c>
      <c r="H360">
        <v>1100</v>
      </c>
      <c r="M360" t="s">
        <v>392</v>
      </c>
    </row>
    <row r="361" spans="1:15" x14ac:dyDescent="0.3">
      <c r="A361" s="2">
        <v>6433</v>
      </c>
      <c r="B361" t="s">
        <v>16</v>
      </c>
      <c r="C361">
        <v>25</v>
      </c>
      <c r="D361" t="s">
        <v>39</v>
      </c>
      <c r="E361" t="s">
        <v>938</v>
      </c>
      <c r="F361" t="s">
        <v>939</v>
      </c>
      <c r="G361" t="s">
        <v>437</v>
      </c>
      <c r="H361">
        <v>7000</v>
      </c>
      <c r="J361" t="s">
        <v>66</v>
      </c>
      <c r="M361" t="s">
        <v>392</v>
      </c>
    </row>
    <row r="362" spans="1:15" x14ac:dyDescent="0.3">
      <c r="A362" s="2">
        <v>6433</v>
      </c>
      <c r="C362">
        <v>25</v>
      </c>
      <c r="D362" t="s">
        <v>574</v>
      </c>
      <c r="E362" t="s">
        <v>940</v>
      </c>
      <c r="F362" t="s">
        <v>941</v>
      </c>
      <c r="G362" t="s">
        <v>24</v>
      </c>
      <c r="M362" t="s">
        <v>15</v>
      </c>
      <c r="O362" t="s">
        <v>942</v>
      </c>
    </row>
    <row r="363" spans="1:15" x14ac:dyDescent="0.3">
      <c r="A363" s="2">
        <v>6433</v>
      </c>
      <c r="B363" t="s">
        <v>21</v>
      </c>
      <c r="C363">
        <v>25</v>
      </c>
      <c r="D363" t="s">
        <v>29</v>
      </c>
      <c r="E363" t="s">
        <v>944</v>
      </c>
      <c r="F363" t="s">
        <v>943</v>
      </c>
      <c r="G363" t="s">
        <v>24</v>
      </c>
      <c r="M363" t="s">
        <v>20</v>
      </c>
      <c r="O363" t="s">
        <v>207</v>
      </c>
    </row>
    <row r="364" spans="1:15" x14ac:dyDescent="0.3">
      <c r="A364" s="2">
        <v>6434</v>
      </c>
      <c r="C364">
        <v>25</v>
      </c>
      <c r="D364" t="s">
        <v>379</v>
      </c>
      <c r="E364" t="s">
        <v>947</v>
      </c>
      <c r="F364" t="s">
        <v>945</v>
      </c>
      <c r="G364" t="s">
        <v>439</v>
      </c>
      <c r="H364">
        <v>2000</v>
      </c>
      <c r="O364" t="s">
        <v>946</v>
      </c>
    </row>
    <row r="365" spans="1:15" x14ac:dyDescent="0.3">
      <c r="A365" s="2">
        <v>6434</v>
      </c>
      <c r="C365">
        <v>25</v>
      </c>
      <c r="D365" t="s">
        <v>379</v>
      </c>
      <c r="E365" t="s">
        <v>639</v>
      </c>
      <c r="F365" t="s">
        <v>451</v>
      </c>
      <c r="G365" t="s">
        <v>81</v>
      </c>
      <c r="H365">
        <v>200</v>
      </c>
      <c r="O365" t="s">
        <v>946</v>
      </c>
    </row>
    <row r="366" spans="1:15" x14ac:dyDescent="0.3">
      <c r="A366" s="2">
        <v>6434</v>
      </c>
      <c r="B366" t="s">
        <v>59</v>
      </c>
      <c r="C366">
        <v>25</v>
      </c>
      <c r="D366" t="s">
        <v>199</v>
      </c>
      <c r="E366" t="s">
        <v>948</v>
      </c>
      <c r="F366" t="s">
        <v>949</v>
      </c>
      <c r="G366" s="17" t="s">
        <v>24</v>
      </c>
      <c r="M366" t="s">
        <v>20</v>
      </c>
    </row>
    <row r="367" spans="1:15" x14ac:dyDescent="0.3">
      <c r="A367" s="2">
        <v>6434</v>
      </c>
      <c r="B367" t="s">
        <v>59</v>
      </c>
      <c r="C367">
        <v>25</v>
      </c>
      <c r="D367" t="s">
        <v>29</v>
      </c>
      <c r="E367" t="s">
        <v>950</v>
      </c>
      <c r="F367" t="s">
        <v>204</v>
      </c>
      <c r="G367" t="s">
        <v>24</v>
      </c>
      <c r="M367" t="s">
        <v>20</v>
      </c>
    </row>
    <row r="368" spans="1:15" x14ac:dyDescent="0.3">
      <c r="A368" s="2">
        <v>6435</v>
      </c>
      <c r="C368">
        <v>25</v>
      </c>
      <c r="D368" t="s">
        <v>951</v>
      </c>
      <c r="E368" t="s">
        <v>952</v>
      </c>
      <c r="F368" t="s">
        <v>953</v>
      </c>
      <c r="G368" s="17" t="s">
        <v>24</v>
      </c>
      <c r="H368">
        <v>250</v>
      </c>
      <c r="M368" t="s">
        <v>15</v>
      </c>
      <c r="O368" t="s">
        <v>960</v>
      </c>
    </row>
    <row r="369" spans="1:15" x14ac:dyDescent="0.3">
      <c r="A369" s="2">
        <v>6435</v>
      </c>
      <c r="C369">
        <v>25</v>
      </c>
      <c r="D369" t="s">
        <v>951</v>
      </c>
      <c r="E369" t="s">
        <v>954</v>
      </c>
      <c r="F369" t="s">
        <v>955</v>
      </c>
      <c r="G369" s="17" t="s">
        <v>24</v>
      </c>
      <c r="H369">
        <v>660</v>
      </c>
      <c r="M369" t="s">
        <v>15</v>
      </c>
      <c r="O369" t="s">
        <v>960</v>
      </c>
    </row>
    <row r="370" spans="1:15" x14ac:dyDescent="0.3">
      <c r="A370" s="2">
        <v>6436</v>
      </c>
      <c r="C370">
        <v>25</v>
      </c>
      <c r="D370" t="s">
        <v>199</v>
      </c>
      <c r="E370" t="s">
        <v>958</v>
      </c>
      <c r="F370" t="s">
        <v>959</v>
      </c>
      <c r="G370" t="s">
        <v>24</v>
      </c>
      <c r="H370">
        <v>858</v>
      </c>
      <c r="M370" t="s">
        <v>15</v>
      </c>
    </row>
    <row r="371" spans="1:15" x14ac:dyDescent="0.3">
      <c r="A371" s="2">
        <v>6436</v>
      </c>
      <c r="C371">
        <v>25</v>
      </c>
      <c r="D371" t="s">
        <v>29</v>
      </c>
      <c r="E371" t="s">
        <v>961</v>
      </c>
      <c r="F371" t="s">
        <v>158</v>
      </c>
      <c r="G371" t="s">
        <v>24</v>
      </c>
      <c r="H371">
        <v>150</v>
      </c>
      <c r="K371">
        <v>1</v>
      </c>
      <c r="M371" t="s">
        <v>15</v>
      </c>
    </row>
    <row r="372" spans="1:15" x14ac:dyDescent="0.3">
      <c r="A372" s="2">
        <v>6437</v>
      </c>
      <c r="C372">
        <v>26</v>
      </c>
      <c r="D372" t="s">
        <v>39</v>
      </c>
      <c r="E372" t="s">
        <v>962</v>
      </c>
      <c r="F372" t="s">
        <v>959</v>
      </c>
      <c r="G372" t="s">
        <v>24</v>
      </c>
      <c r="H372">
        <v>4650</v>
      </c>
      <c r="J372" t="s">
        <v>66</v>
      </c>
      <c r="M372" t="s">
        <v>15</v>
      </c>
      <c r="O372" t="s">
        <v>963</v>
      </c>
    </row>
    <row r="373" spans="1:15" x14ac:dyDescent="0.3">
      <c r="A373" s="2">
        <v>6437</v>
      </c>
      <c r="C373">
        <v>26</v>
      </c>
      <c r="D373" t="s">
        <v>199</v>
      </c>
      <c r="E373" t="s">
        <v>964</v>
      </c>
      <c r="F373" t="s">
        <v>965</v>
      </c>
      <c r="G373" t="s">
        <v>24</v>
      </c>
      <c r="H373">
        <v>908</v>
      </c>
      <c r="M373" t="s">
        <v>15</v>
      </c>
      <c r="O373" t="s">
        <v>635</v>
      </c>
    </row>
    <row r="374" spans="1:15" x14ac:dyDescent="0.3">
      <c r="A374" s="2">
        <v>6437</v>
      </c>
      <c r="C374">
        <v>26</v>
      </c>
      <c r="D374" t="s">
        <v>966</v>
      </c>
      <c r="E374" t="s">
        <v>967</v>
      </c>
      <c r="F374" t="s">
        <v>968</v>
      </c>
      <c r="G374" t="s">
        <v>437</v>
      </c>
      <c r="H374">
        <v>225</v>
      </c>
      <c r="K374">
        <v>1</v>
      </c>
      <c r="M374" t="s">
        <v>15</v>
      </c>
    </row>
    <row r="375" spans="1:15" x14ac:dyDescent="0.3">
      <c r="A375" s="2">
        <v>6438</v>
      </c>
      <c r="B375" t="s">
        <v>51</v>
      </c>
      <c r="C375">
        <v>26</v>
      </c>
      <c r="D375" t="s">
        <v>969</v>
      </c>
      <c r="E375" t="s">
        <v>970</v>
      </c>
      <c r="F375" t="s">
        <v>959</v>
      </c>
      <c r="G375" t="s">
        <v>24</v>
      </c>
      <c r="H375">
        <v>3400</v>
      </c>
      <c r="M375" t="s">
        <v>20</v>
      </c>
      <c r="O375" t="s">
        <v>971</v>
      </c>
    </row>
    <row r="376" spans="1:15" x14ac:dyDescent="0.3">
      <c r="A376" s="2">
        <v>6438</v>
      </c>
      <c r="B376" t="s">
        <v>21</v>
      </c>
      <c r="C376">
        <v>26</v>
      </c>
      <c r="D376" t="s">
        <v>39</v>
      </c>
      <c r="E376" t="s">
        <v>972</v>
      </c>
      <c r="F376" t="s">
        <v>973</v>
      </c>
      <c r="G376" t="s">
        <v>436</v>
      </c>
      <c r="H376">
        <v>7025</v>
      </c>
      <c r="J376" t="s">
        <v>66</v>
      </c>
      <c r="M376" t="s">
        <v>20</v>
      </c>
    </row>
    <row r="377" spans="1:15" x14ac:dyDescent="0.3">
      <c r="A377" s="2">
        <v>6439</v>
      </c>
      <c r="B377" t="s">
        <v>59</v>
      </c>
      <c r="C377">
        <v>26</v>
      </c>
      <c r="D377" t="s">
        <v>39</v>
      </c>
      <c r="E377" t="s">
        <v>954</v>
      </c>
      <c r="F377" t="s">
        <v>974</v>
      </c>
      <c r="G377" t="s">
        <v>24</v>
      </c>
      <c r="H377">
        <v>3225</v>
      </c>
      <c r="M377" t="s">
        <v>20</v>
      </c>
    </row>
    <row r="378" spans="1:15" x14ac:dyDescent="0.3">
      <c r="A378" s="2">
        <v>6439</v>
      </c>
      <c r="C378">
        <v>26</v>
      </c>
      <c r="D378" t="s">
        <v>199</v>
      </c>
      <c r="E378" t="s">
        <v>975</v>
      </c>
      <c r="F378" t="s">
        <v>959</v>
      </c>
      <c r="G378" t="s">
        <v>24</v>
      </c>
      <c r="H378">
        <v>710</v>
      </c>
      <c r="J378" t="s">
        <v>66</v>
      </c>
      <c r="M378" t="s">
        <v>15</v>
      </c>
    </row>
    <row r="379" spans="1:15" s="16" customFormat="1" x14ac:dyDescent="0.3">
      <c r="A379" s="15">
        <v>6439</v>
      </c>
      <c r="B379" s="16" t="s">
        <v>59</v>
      </c>
      <c r="C379" s="16">
        <v>26</v>
      </c>
      <c r="D379" s="16" t="s">
        <v>29</v>
      </c>
      <c r="E379" s="16" t="s">
        <v>976</v>
      </c>
      <c r="F379" s="16" t="s">
        <v>977</v>
      </c>
      <c r="G379" s="16" t="s">
        <v>24</v>
      </c>
      <c r="H379" s="16">
        <v>0</v>
      </c>
      <c r="M379" s="16" t="s">
        <v>20</v>
      </c>
      <c r="O379" s="16" t="s">
        <v>978</v>
      </c>
    </row>
    <row r="380" spans="1:15" x14ac:dyDescent="0.3">
      <c r="A380" s="2">
        <v>6440</v>
      </c>
      <c r="B380" t="s">
        <v>16</v>
      </c>
      <c r="C380">
        <v>26</v>
      </c>
      <c r="D380" t="s">
        <v>39</v>
      </c>
      <c r="E380" t="s">
        <v>988</v>
      </c>
      <c r="F380" t="s">
        <v>979</v>
      </c>
      <c r="G380" t="s">
        <v>437</v>
      </c>
      <c r="H380">
        <v>4762.5</v>
      </c>
      <c r="M380" t="s">
        <v>392</v>
      </c>
    </row>
    <row r="381" spans="1:15" x14ac:dyDescent="0.3">
      <c r="A381" s="2">
        <v>6440</v>
      </c>
      <c r="B381" t="s">
        <v>16</v>
      </c>
      <c r="C381">
        <v>26</v>
      </c>
      <c r="D381" t="s">
        <v>199</v>
      </c>
      <c r="E381" t="s">
        <v>911</v>
      </c>
      <c r="F381" t="s">
        <v>204</v>
      </c>
      <c r="G381" t="s">
        <v>24</v>
      </c>
      <c r="H381">
        <v>4044</v>
      </c>
      <c r="M381" t="s">
        <v>392</v>
      </c>
    </row>
    <row r="382" spans="1:15" x14ac:dyDescent="0.3">
      <c r="A382" s="2">
        <v>6440</v>
      </c>
      <c r="B382" t="s">
        <v>16</v>
      </c>
      <c r="C382">
        <v>26</v>
      </c>
      <c r="D382" t="s">
        <v>199</v>
      </c>
      <c r="E382" t="s">
        <v>980</v>
      </c>
      <c r="F382" t="s">
        <v>981</v>
      </c>
      <c r="G382" t="s">
        <v>437</v>
      </c>
      <c r="H382">
        <v>884</v>
      </c>
      <c r="M382" t="s">
        <v>392</v>
      </c>
    </row>
    <row r="383" spans="1:15" x14ac:dyDescent="0.3">
      <c r="A383" s="2">
        <v>6440</v>
      </c>
      <c r="C383">
        <v>26</v>
      </c>
      <c r="D383" t="s">
        <v>982</v>
      </c>
      <c r="E383" t="s">
        <v>983</v>
      </c>
      <c r="F383" t="s">
        <v>984</v>
      </c>
      <c r="G383" t="s">
        <v>24</v>
      </c>
      <c r="H383">
        <v>625</v>
      </c>
      <c r="M383" t="s">
        <v>15</v>
      </c>
    </row>
    <row r="384" spans="1:15" x14ac:dyDescent="0.3">
      <c r="A384" s="2">
        <v>6440</v>
      </c>
      <c r="B384" t="s">
        <v>16</v>
      </c>
      <c r="C384">
        <v>26</v>
      </c>
      <c r="D384" t="s">
        <v>29</v>
      </c>
      <c r="E384" t="s">
        <v>412</v>
      </c>
      <c r="F384" t="s">
        <v>985</v>
      </c>
      <c r="G384" t="s">
        <v>24</v>
      </c>
      <c r="H384">
        <v>2200</v>
      </c>
      <c r="M384" t="s">
        <v>392</v>
      </c>
    </row>
    <row r="385" spans="1:15" x14ac:dyDescent="0.3">
      <c r="A385" s="2">
        <v>6440</v>
      </c>
      <c r="B385" t="s">
        <v>16</v>
      </c>
      <c r="C385">
        <v>26</v>
      </c>
      <c r="D385" t="s">
        <v>29</v>
      </c>
      <c r="E385" t="s">
        <v>986</v>
      </c>
      <c r="F385" t="s">
        <v>204</v>
      </c>
      <c r="G385" t="s">
        <v>24</v>
      </c>
      <c r="H385">
        <v>1725</v>
      </c>
      <c r="M385" t="s">
        <v>392</v>
      </c>
    </row>
    <row r="386" spans="1:15" x14ac:dyDescent="0.3">
      <c r="A386" s="2">
        <v>6440</v>
      </c>
      <c r="B386" t="s">
        <v>16</v>
      </c>
      <c r="C386">
        <v>26</v>
      </c>
      <c r="D386" t="s">
        <v>731</v>
      </c>
      <c r="E386" t="s">
        <v>300</v>
      </c>
      <c r="F386" t="s">
        <v>987</v>
      </c>
      <c r="G386" t="s">
        <v>32</v>
      </c>
      <c r="H386">
        <v>10784</v>
      </c>
      <c r="M386" t="s">
        <v>392</v>
      </c>
    </row>
    <row r="387" spans="1:15" x14ac:dyDescent="0.3">
      <c r="A387" s="2">
        <v>6440</v>
      </c>
      <c r="B387" t="s">
        <v>16</v>
      </c>
      <c r="C387">
        <v>26</v>
      </c>
      <c r="D387" t="s">
        <v>731</v>
      </c>
      <c r="E387" t="s">
        <v>189</v>
      </c>
      <c r="F387" t="s">
        <v>41</v>
      </c>
      <c r="G387" t="s">
        <v>42</v>
      </c>
      <c r="H387">
        <v>1550</v>
      </c>
      <c r="M387" t="s">
        <v>392</v>
      </c>
    </row>
    <row r="388" spans="1:15" x14ac:dyDescent="0.3">
      <c r="A388" s="2">
        <v>6441</v>
      </c>
      <c r="B388" t="s">
        <v>16</v>
      </c>
      <c r="C388">
        <v>26</v>
      </c>
      <c r="D388" t="s">
        <v>39</v>
      </c>
      <c r="E388" t="s">
        <v>681</v>
      </c>
      <c r="F388" t="s">
        <v>326</v>
      </c>
      <c r="G388" t="s">
        <v>439</v>
      </c>
      <c r="H388">
        <v>3400</v>
      </c>
      <c r="M388" t="s">
        <v>392</v>
      </c>
      <c r="O388" t="s">
        <v>992</v>
      </c>
    </row>
    <row r="389" spans="1:15" x14ac:dyDescent="0.3">
      <c r="A389" s="2">
        <v>6441</v>
      </c>
      <c r="B389" t="s">
        <v>16</v>
      </c>
      <c r="C389">
        <v>26</v>
      </c>
      <c r="D389" t="s">
        <v>39</v>
      </c>
      <c r="E389" t="s">
        <v>989</v>
      </c>
      <c r="F389" t="s">
        <v>990</v>
      </c>
      <c r="G389" t="s">
        <v>437</v>
      </c>
      <c r="H389">
        <v>1500</v>
      </c>
      <c r="M389" t="s">
        <v>392</v>
      </c>
    </row>
    <row r="390" spans="1:15" x14ac:dyDescent="0.3">
      <c r="A390" s="2">
        <v>6441</v>
      </c>
      <c r="B390" t="s">
        <v>16</v>
      </c>
      <c r="C390">
        <v>26</v>
      </c>
      <c r="D390" t="s">
        <v>39</v>
      </c>
      <c r="E390" t="s">
        <v>876</v>
      </c>
      <c r="F390" t="s">
        <v>991</v>
      </c>
      <c r="G390" t="s">
        <v>24</v>
      </c>
      <c r="H390">
        <v>600</v>
      </c>
      <c r="M390" t="s">
        <v>392</v>
      </c>
      <c r="O390" t="s">
        <v>993</v>
      </c>
    </row>
    <row r="391" spans="1:15" x14ac:dyDescent="0.3">
      <c r="A391" s="2">
        <v>6441</v>
      </c>
      <c r="B391" t="s">
        <v>16</v>
      </c>
      <c r="C391">
        <v>26</v>
      </c>
      <c r="D391" t="s">
        <v>39</v>
      </c>
      <c r="E391" t="s">
        <v>365</v>
      </c>
      <c r="F391" t="s">
        <v>191</v>
      </c>
      <c r="G391" s="17" t="s">
        <v>24</v>
      </c>
      <c r="H391">
        <v>500</v>
      </c>
      <c r="M391" t="s">
        <v>392</v>
      </c>
    </row>
    <row r="392" spans="1:15" x14ac:dyDescent="0.3">
      <c r="A392" s="2">
        <v>6441</v>
      </c>
      <c r="B392" t="s">
        <v>59</v>
      </c>
      <c r="C392">
        <v>26</v>
      </c>
      <c r="D392" t="s">
        <v>199</v>
      </c>
      <c r="E392" t="s">
        <v>994</v>
      </c>
      <c r="F392" t="s">
        <v>995</v>
      </c>
      <c r="G392" t="s">
        <v>24</v>
      </c>
      <c r="H392">
        <v>984</v>
      </c>
      <c r="M392" t="s">
        <v>20</v>
      </c>
      <c r="O392" t="s">
        <v>996</v>
      </c>
    </row>
    <row r="393" spans="1:15" x14ac:dyDescent="0.3">
      <c r="A393" s="2">
        <v>6441</v>
      </c>
      <c r="B393" t="s">
        <v>59</v>
      </c>
      <c r="C393">
        <v>26</v>
      </c>
      <c r="D393" t="s">
        <v>29</v>
      </c>
      <c r="E393" t="s">
        <v>997</v>
      </c>
      <c r="F393" t="s">
        <v>204</v>
      </c>
      <c r="G393" t="s">
        <v>24</v>
      </c>
      <c r="H393">
        <v>1450</v>
      </c>
      <c r="M393" t="s">
        <v>20</v>
      </c>
      <c r="O393" t="s">
        <v>998</v>
      </c>
    </row>
    <row r="394" spans="1:15" x14ac:dyDescent="0.3">
      <c r="A394" s="2">
        <v>6441</v>
      </c>
      <c r="C394">
        <v>26</v>
      </c>
      <c r="E394" t="s">
        <v>999</v>
      </c>
      <c r="F394" t="s">
        <v>1000</v>
      </c>
      <c r="G394" t="s">
        <v>437</v>
      </c>
      <c r="H394">
        <v>317</v>
      </c>
      <c r="M394" t="s">
        <v>15</v>
      </c>
    </row>
    <row r="395" spans="1:15" x14ac:dyDescent="0.3">
      <c r="A395" s="2">
        <v>6442</v>
      </c>
      <c r="C395">
        <v>26</v>
      </c>
      <c r="D395" t="s">
        <v>969</v>
      </c>
      <c r="E395" t="s">
        <v>1003</v>
      </c>
      <c r="F395" t="s">
        <v>1004</v>
      </c>
      <c r="G395" t="s">
        <v>1005</v>
      </c>
      <c r="H395">
        <v>10500</v>
      </c>
      <c r="M395" t="s">
        <v>15</v>
      </c>
      <c r="O395" t="s">
        <v>1006</v>
      </c>
    </row>
    <row r="396" spans="1:15" x14ac:dyDescent="0.3">
      <c r="A396" s="2">
        <v>6443</v>
      </c>
      <c r="B396" t="s">
        <v>16</v>
      </c>
      <c r="C396">
        <v>26</v>
      </c>
      <c r="D396" t="s">
        <v>29</v>
      </c>
      <c r="E396" t="s">
        <v>1007</v>
      </c>
      <c r="F396" t="s">
        <v>1008</v>
      </c>
      <c r="G396" t="s">
        <v>24</v>
      </c>
      <c r="H396">
        <v>7075</v>
      </c>
      <c r="M396" t="s">
        <v>392</v>
      </c>
      <c r="O396" t="s">
        <v>1009</v>
      </c>
    </row>
    <row r="397" spans="1:15" x14ac:dyDescent="0.3">
      <c r="A397" s="2">
        <v>6443</v>
      </c>
      <c r="B397" t="s">
        <v>16</v>
      </c>
      <c r="C397">
        <v>26</v>
      </c>
      <c r="D397" t="s">
        <v>39</v>
      </c>
      <c r="E397" t="s">
        <v>1010</v>
      </c>
      <c r="F397" t="s">
        <v>165</v>
      </c>
      <c r="G397" t="s">
        <v>24</v>
      </c>
      <c r="H397">
        <v>6000</v>
      </c>
      <c r="M397" t="s">
        <v>392</v>
      </c>
    </row>
    <row r="398" spans="1:15" x14ac:dyDescent="0.3">
      <c r="A398" s="2">
        <v>6443</v>
      </c>
      <c r="B398" t="s">
        <v>16</v>
      </c>
      <c r="C398">
        <v>26</v>
      </c>
      <c r="D398" t="s">
        <v>199</v>
      </c>
      <c r="E398" t="s">
        <v>1012</v>
      </c>
      <c r="F398" t="s">
        <v>1011</v>
      </c>
      <c r="G398" t="s">
        <v>24</v>
      </c>
      <c r="H398">
        <v>1800</v>
      </c>
      <c r="M398" t="s">
        <v>392</v>
      </c>
      <c r="O398" t="s">
        <v>1013</v>
      </c>
    </row>
    <row r="399" spans="1:15" x14ac:dyDescent="0.3">
      <c r="A399" s="2">
        <v>6444</v>
      </c>
      <c r="B399" t="s">
        <v>59</v>
      </c>
      <c r="C399">
        <v>27</v>
      </c>
      <c r="D399" t="s">
        <v>199</v>
      </c>
      <c r="E399" t="s">
        <v>994</v>
      </c>
      <c r="F399" t="s">
        <v>959</v>
      </c>
      <c r="G399" t="s">
        <v>24</v>
      </c>
      <c r="H399">
        <v>1450</v>
      </c>
      <c r="M399" t="s">
        <v>20</v>
      </c>
    </row>
    <row r="400" spans="1:15" x14ac:dyDescent="0.3">
      <c r="A400" s="2">
        <v>6444</v>
      </c>
      <c r="C400">
        <v>27</v>
      </c>
      <c r="D400" t="s">
        <v>29</v>
      </c>
      <c r="E400" t="s">
        <v>1017</v>
      </c>
      <c r="F400" t="s">
        <v>191</v>
      </c>
      <c r="G400" s="17" t="s">
        <v>24</v>
      </c>
      <c r="H400">
        <v>562</v>
      </c>
      <c r="M400" t="s">
        <v>15</v>
      </c>
    </row>
    <row r="401" spans="1:15" x14ac:dyDescent="0.3">
      <c r="A401" s="2">
        <v>6445</v>
      </c>
      <c r="C401">
        <v>27</v>
      </c>
      <c r="D401" t="s">
        <v>199</v>
      </c>
      <c r="E401" t="s">
        <v>1018</v>
      </c>
      <c r="F401" t="s">
        <v>1019</v>
      </c>
      <c r="G401" t="s">
        <v>437</v>
      </c>
      <c r="H401">
        <v>2600</v>
      </c>
      <c r="M401" t="s">
        <v>15</v>
      </c>
    </row>
    <row r="402" spans="1:15" x14ac:dyDescent="0.3">
      <c r="A402" s="2">
        <v>6445</v>
      </c>
      <c r="B402" t="s">
        <v>16</v>
      </c>
      <c r="C402">
        <v>27</v>
      </c>
      <c r="D402" t="s">
        <v>39</v>
      </c>
      <c r="E402" t="s">
        <v>1020</v>
      </c>
      <c r="F402" t="s">
        <v>1111</v>
      </c>
      <c r="G402" s="17" t="s">
        <v>24</v>
      </c>
      <c r="H402">
        <v>1000</v>
      </c>
      <c r="M402" t="s">
        <v>392</v>
      </c>
      <c r="O402" t="s">
        <v>1112</v>
      </c>
    </row>
    <row r="403" spans="1:15" x14ac:dyDescent="0.3">
      <c r="A403" s="2">
        <v>6445</v>
      </c>
      <c r="B403" t="s">
        <v>16</v>
      </c>
      <c r="C403">
        <v>27</v>
      </c>
      <c r="D403" t="s">
        <v>39</v>
      </c>
      <c r="E403" t="s">
        <v>1021</v>
      </c>
      <c r="F403" t="s">
        <v>191</v>
      </c>
      <c r="G403" s="17" t="s">
        <v>24</v>
      </c>
      <c r="H403">
        <v>6100</v>
      </c>
      <c r="M403" t="s">
        <v>392</v>
      </c>
      <c r="O403" t="s">
        <v>245</v>
      </c>
    </row>
    <row r="404" spans="1:15" x14ac:dyDescent="0.3">
      <c r="A404" s="2">
        <v>6445</v>
      </c>
      <c r="C404">
        <v>27</v>
      </c>
      <c r="E404" t="s">
        <v>879</v>
      </c>
      <c r="F404" t="s">
        <v>1022</v>
      </c>
      <c r="G404" t="s">
        <v>437</v>
      </c>
      <c r="M404" t="s">
        <v>15</v>
      </c>
    </row>
    <row r="405" spans="1:15" x14ac:dyDescent="0.3">
      <c r="A405" s="2">
        <v>6445</v>
      </c>
      <c r="B405" t="s">
        <v>16</v>
      </c>
      <c r="C405">
        <v>27</v>
      </c>
      <c r="D405" t="s">
        <v>29</v>
      </c>
      <c r="E405" t="s">
        <v>412</v>
      </c>
      <c r="F405" t="s">
        <v>1023</v>
      </c>
      <c r="G405" t="s">
        <v>24</v>
      </c>
      <c r="H405">
        <v>10475</v>
      </c>
      <c r="J405" t="s">
        <v>66</v>
      </c>
      <c r="M405" t="s">
        <v>392</v>
      </c>
      <c r="O405" t="s">
        <v>1024</v>
      </c>
    </row>
    <row r="406" spans="1:15" x14ac:dyDescent="0.3">
      <c r="A406" s="2">
        <v>6445</v>
      </c>
      <c r="D406" t="s">
        <v>39</v>
      </c>
      <c r="E406" t="s">
        <v>110</v>
      </c>
      <c r="O406" t="s">
        <v>3437</v>
      </c>
    </row>
    <row r="407" spans="1:15" x14ac:dyDescent="0.3">
      <c r="A407" s="2">
        <v>6446</v>
      </c>
      <c r="C407">
        <v>27</v>
      </c>
      <c r="E407" t="s">
        <v>1025</v>
      </c>
      <c r="F407" t="s">
        <v>1022</v>
      </c>
      <c r="G407" t="s">
        <v>437</v>
      </c>
      <c r="M407" t="s">
        <v>15</v>
      </c>
    </row>
    <row r="408" spans="1:15" x14ac:dyDescent="0.3">
      <c r="A408" s="2">
        <v>6447</v>
      </c>
      <c r="C408">
        <v>27</v>
      </c>
      <c r="D408" t="s">
        <v>29</v>
      </c>
      <c r="E408" t="s">
        <v>1029</v>
      </c>
      <c r="F408" t="s">
        <v>1030</v>
      </c>
      <c r="G408" t="s">
        <v>24</v>
      </c>
      <c r="H408">
        <v>10000</v>
      </c>
      <c r="M408" t="s">
        <v>15</v>
      </c>
      <c r="O408" t="s">
        <v>1031</v>
      </c>
    </row>
    <row r="409" spans="1:15" x14ac:dyDescent="0.3">
      <c r="A409" s="2">
        <v>6448</v>
      </c>
      <c r="B409" t="s">
        <v>16</v>
      </c>
      <c r="C409">
        <v>27</v>
      </c>
      <c r="D409" t="s">
        <v>199</v>
      </c>
      <c r="E409" t="s">
        <v>1034</v>
      </c>
      <c r="F409" t="s">
        <v>1035</v>
      </c>
      <c r="G409" t="s">
        <v>24</v>
      </c>
      <c r="M409" t="s">
        <v>392</v>
      </c>
    </row>
    <row r="410" spans="1:15" x14ac:dyDescent="0.3">
      <c r="A410" s="2">
        <v>6452</v>
      </c>
      <c r="B410" t="s">
        <v>59</v>
      </c>
      <c r="C410">
        <v>28</v>
      </c>
      <c r="D410" t="s">
        <v>199</v>
      </c>
      <c r="E410" t="s">
        <v>1048</v>
      </c>
      <c r="F410" t="s">
        <v>204</v>
      </c>
      <c r="G410" t="s">
        <v>24</v>
      </c>
      <c r="H410">
        <v>500</v>
      </c>
      <c r="K410">
        <v>4</v>
      </c>
      <c r="M410" t="s">
        <v>20</v>
      </c>
    </row>
    <row r="411" spans="1:15" x14ac:dyDescent="0.3">
      <c r="A411" s="2">
        <v>6453</v>
      </c>
      <c r="B411" t="s">
        <v>894</v>
      </c>
      <c r="C411">
        <v>28</v>
      </c>
      <c r="D411" t="s">
        <v>199</v>
      </c>
      <c r="E411" t="s">
        <v>1049</v>
      </c>
      <c r="F411" t="s">
        <v>191</v>
      </c>
      <c r="G411" s="17" t="s">
        <v>24</v>
      </c>
      <c r="H411">
        <v>2400</v>
      </c>
      <c r="J411" t="s">
        <v>66</v>
      </c>
      <c r="M411" t="s">
        <v>20</v>
      </c>
    </row>
    <row r="412" spans="1:15" x14ac:dyDescent="0.3">
      <c r="A412" s="2">
        <v>6454</v>
      </c>
      <c r="B412" t="s">
        <v>16</v>
      </c>
      <c r="C412">
        <v>28</v>
      </c>
      <c r="D412" t="s">
        <v>39</v>
      </c>
      <c r="E412" t="s">
        <v>110</v>
      </c>
      <c r="F412" t="s">
        <v>1050</v>
      </c>
      <c r="G412" t="s">
        <v>441</v>
      </c>
      <c r="H412">
        <v>500</v>
      </c>
      <c r="M412" t="s">
        <v>392</v>
      </c>
      <c r="O412" t="s">
        <v>1051</v>
      </c>
    </row>
    <row r="413" spans="1:15" x14ac:dyDescent="0.3">
      <c r="A413" s="2">
        <v>6454</v>
      </c>
      <c r="B413" t="s">
        <v>16</v>
      </c>
      <c r="C413">
        <v>28</v>
      </c>
      <c r="D413" t="s">
        <v>39</v>
      </c>
      <c r="E413" t="s">
        <v>994</v>
      </c>
      <c r="F413" t="s">
        <v>204</v>
      </c>
      <c r="G413" t="s">
        <v>24</v>
      </c>
      <c r="H413">
        <v>350</v>
      </c>
      <c r="M413" t="s">
        <v>417</v>
      </c>
      <c r="O413" t="s">
        <v>2179</v>
      </c>
    </row>
    <row r="414" spans="1:15" x14ac:dyDescent="0.3">
      <c r="A414" s="2">
        <v>6454</v>
      </c>
      <c r="B414" t="s">
        <v>16</v>
      </c>
      <c r="C414">
        <v>28</v>
      </c>
      <c r="D414" t="s">
        <v>39</v>
      </c>
      <c r="E414" t="s">
        <v>365</v>
      </c>
      <c r="F414" t="s">
        <v>1052</v>
      </c>
      <c r="G414" t="s">
        <v>447</v>
      </c>
      <c r="H414">
        <v>375</v>
      </c>
      <c r="J414" t="s">
        <v>66</v>
      </c>
      <c r="M414" t="s">
        <v>392</v>
      </c>
    </row>
    <row r="415" spans="1:15" x14ac:dyDescent="0.3">
      <c r="A415" s="2">
        <v>6455</v>
      </c>
      <c r="B415" t="s">
        <v>59</v>
      </c>
      <c r="C415">
        <v>28</v>
      </c>
      <c r="D415" t="s">
        <v>199</v>
      </c>
      <c r="E415" t="s">
        <v>994</v>
      </c>
      <c r="F415" t="s">
        <v>906</v>
      </c>
      <c r="G415" t="s">
        <v>24</v>
      </c>
      <c r="H415">
        <v>250</v>
      </c>
      <c r="J415" t="s">
        <v>66</v>
      </c>
      <c r="K415">
        <v>3</v>
      </c>
      <c r="M415" t="s">
        <v>20</v>
      </c>
      <c r="O415" t="s">
        <v>1060</v>
      </c>
    </row>
    <row r="416" spans="1:15" x14ac:dyDescent="0.3">
      <c r="A416" s="2">
        <v>6455</v>
      </c>
      <c r="B416" t="s">
        <v>16</v>
      </c>
      <c r="C416">
        <v>29</v>
      </c>
      <c r="D416" t="s">
        <v>1195</v>
      </c>
      <c r="E416" t="s">
        <v>1197</v>
      </c>
      <c r="F416" t="s">
        <v>1198</v>
      </c>
      <c r="G416" t="s">
        <v>32</v>
      </c>
      <c r="H416">
        <v>1050</v>
      </c>
      <c r="M416" t="s">
        <v>1196</v>
      </c>
      <c r="O416" t="s">
        <v>1199</v>
      </c>
    </row>
    <row r="417" spans="1:15" x14ac:dyDescent="0.3">
      <c r="A417" s="2">
        <v>6456</v>
      </c>
      <c r="B417" t="s">
        <v>16</v>
      </c>
      <c r="C417">
        <v>28</v>
      </c>
      <c r="D417" t="s">
        <v>379</v>
      </c>
      <c r="E417" t="s">
        <v>1067</v>
      </c>
      <c r="F417" t="s">
        <v>451</v>
      </c>
      <c r="G417" t="s">
        <v>81</v>
      </c>
      <c r="H417">
        <v>715</v>
      </c>
      <c r="M417" t="s">
        <v>20</v>
      </c>
      <c r="O417" t="s">
        <v>1068</v>
      </c>
    </row>
    <row r="418" spans="1:15" x14ac:dyDescent="0.3">
      <c r="A418" s="2">
        <v>6456</v>
      </c>
      <c r="B418" t="s">
        <v>16</v>
      </c>
      <c r="C418">
        <v>28</v>
      </c>
      <c r="D418" t="s">
        <v>379</v>
      </c>
      <c r="E418" t="s">
        <v>474</v>
      </c>
      <c r="F418" t="s">
        <v>451</v>
      </c>
      <c r="G418" t="s">
        <v>81</v>
      </c>
      <c r="H418">
        <v>550</v>
      </c>
      <c r="M418" t="s">
        <v>20</v>
      </c>
      <c r="O418" t="s">
        <v>1068</v>
      </c>
    </row>
    <row r="419" spans="1:15" x14ac:dyDescent="0.3">
      <c r="A419" s="2">
        <v>6456</v>
      </c>
      <c r="B419" t="s">
        <v>16</v>
      </c>
      <c r="C419">
        <v>28</v>
      </c>
      <c r="D419" t="s">
        <v>379</v>
      </c>
      <c r="E419" t="s">
        <v>1066</v>
      </c>
      <c r="F419" t="s">
        <v>451</v>
      </c>
      <c r="G419" t="s">
        <v>81</v>
      </c>
      <c r="H419">
        <v>50</v>
      </c>
      <c r="M419" t="s">
        <v>20</v>
      </c>
      <c r="O419" t="s">
        <v>1068</v>
      </c>
    </row>
    <row r="420" spans="1:15" x14ac:dyDescent="0.3">
      <c r="A420" s="2">
        <v>6456</v>
      </c>
      <c r="B420" t="s">
        <v>16</v>
      </c>
      <c r="C420">
        <v>28</v>
      </c>
      <c r="D420" t="s">
        <v>39</v>
      </c>
      <c r="E420" t="s">
        <v>110</v>
      </c>
      <c r="F420" t="s">
        <v>1050</v>
      </c>
      <c r="G420" t="s">
        <v>441</v>
      </c>
      <c r="H420">
        <v>7150</v>
      </c>
      <c r="M420" t="s">
        <v>392</v>
      </c>
      <c r="O420" t="s">
        <v>1064</v>
      </c>
    </row>
    <row r="421" spans="1:15" x14ac:dyDescent="0.3">
      <c r="A421" s="2">
        <v>6456</v>
      </c>
      <c r="B421" t="s">
        <v>16</v>
      </c>
      <c r="C421">
        <v>28</v>
      </c>
      <c r="D421" t="s">
        <v>39</v>
      </c>
      <c r="E421" t="s">
        <v>568</v>
      </c>
      <c r="F421" t="s">
        <v>1063</v>
      </c>
      <c r="G421" t="s">
        <v>476</v>
      </c>
      <c r="H421">
        <v>500</v>
      </c>
      <c r="M421" t="s">
        <v>392</v>
      </c>
      <c r="O421" t="s">
        <v>1064</v>
      </c>
    </row>
    <row r="422" spans="1:15" x14ac:dyDescent="0.3">
      <c r="A422" s="2">
        <v>6456</v>
      </c>
      <c r="C422">
        <v>28</v>
      </c>
      <c r="D422" t="s">
        <v>199</v>
      </c>
      <c r="E422" t="s">
        <v>3477</v>
      </c>
      <c r="F422" t="s">
        <v>44</v>
      </c>
      <c r="G422" t="s">
        <v>24</v>
      </c>
      <c r="H422">
        <v>5250</v>
      </c>
      <c r="K422">
        <v>27</v>
      </c>
      <c r="M422" t="s">
        <v>15</v>
      </c>
      <c r="O422" t="s">
        <v>3478</v>
      </c>
    </row>
    <row r="423" spans="1:15" x14ac:dyDescent="0.3">
      <c r="A423" s="15">
        <v>6456</v>
      </c>
      <c r="B423" s="16" t="s">
        <v>16</v>
      </c>
      <c r="C423" s="16">
        <v>28</v>
      </c>
      <c r="D423" s="16" t="s">
        <v>199</v>
      </c>
      <c r="E423" s="16" t="s">
        <v>568</v>
      </c>
      <c r="F423" s="16" t="s">
        <v>1065</v>
      </c>
      <c r="G423" s="87" t="s">
        <v>476</v>
      </c>
      <c r="H423" s="16">
        <v>600</v>
      </c>
      <c r="I423" s="16"/>
      <c r="J423" s="16"/>
      <c r="K423" s="16">
        <v>1</v>
      </c>
      <c r="L423" s="16"/>
      <c r="M423" s="16" t="s">
        <v>20</v>
      </c>
      <c r="N423" s="16"/>
      <c r="O423" s="16" t="s">
        <v>3479</v>
      </c>
    </row>
    <row r="424" spans="1:15" x14ac:dyDescent="0.3">
      <c r="A424" s="2">
        <v>6456</v>
      </c>
      <c r="B424" t="s">
        <v>16</v>
      </c>
      <c r="C424">
        <v>28</v>
      </c>
      <c r="D424" t="s">
        <v>199</v>
      </c>
      <c r="E424" t="s">
        <v>1069</v>
      </c>
      <c r="F424" t="s">
        <v>1065</v>
      </c>
      <c r="G424" t="s">
        <v>476</v>
      </c>
      <c r="H424">
        <v>650</v>
      </c>
      <c r="J424" t="s">
        <v>66</v>
      </c>
      <c r="K424">
        <v>1</v>
      </c>
      <c r="M424" t="s">
        <v>417</v>
      </c>
      <c r="O424" t="s">
        <v>3488</v>
      </c>
    </row>
    <row r="425" spans="1:15" x14ac:dyDescent="0.3">
      <c r="A425" s="2">
        <v>6456</v>
      </c>
      <c r="B425" t="s">
        <v>16</v>
      </c>
      <c r="C425">
        <v>28</v>
      </c>
      <c r="D425" t="s">
        <v>29</v>
      </c>
      <c r="E425" t="s">
        <v>1070</v>
      </c>
      <c r="F425" t="s">
        <v>191</v>
      </c>
      <c r="G425" s="17" t="s">
        <v>24</v>
      </c>
      <c r="H425">
        <v>4013</v>
      </c>
      <c r="M425" t="s">
        <v>392</v>
      </c>
      <c r="O425" t="s">
        <v>1079</v>
      </c>
    </row>
    <row r="426" spans="1:15" x14ac:dyDescent="0.3">
      <c r="A426" s="2">
        <v>6456</v>
      </c>
      <c r="B426" t="s">
        <v>16</v>
      </c>
      <c r="C426">
        <v>28</v>
      </c>
      <c r="D426" t="s">
        <v>29</v>
      </c>
      <c r="E426" t="s">
        <v>1308</v>
      </c>
      <c r="F426" t="s">
        <v>191</v>
      </c>
      <c r="G426" s="17" t="s">
        <v>24</v>
      </c>
      <c r="H426">
        <v>3475</v>
      </c>
      <c r="M426" t="s">
        <v>392</v>
      </c>
      <c r="O426" t="s">
        <v>1079</v>
      </c>
    </row>
    <row r="427" spans="1:15" x14ac:dyDescent="0.3">
      <c r="A427" s="2">
        <v>6456</v>
      </c>
      <c r="B427" t="s">
        <v>16</v>
      </c>
      <c r="C427">
        <v>28</v>
      </c>
      <c r="D427" t="s">
        <v>29</v>
      </c>
      <c r="E427" t="s">
        <v>166</v>
      </c>
      <c r="F427" t="s">
        <v>191</v>
      </c>
      <c r="G427" s="17" t="s">
        <v>24</v>
      </c>
      <c r="H427">
        <v>3287</v>
      </c>
      <c r="M427" t="s">
        <v>392</v>
      </c>
      <c r="O427" t="s">
        <v>1079</v>
      </c>
    </row>
    <row r="428" spans="1:15" x14ac:dyDescent="0.3">
      <c r="A428" s="2">
        <v>6456</v>
      </c>
      <c r="B428" t="s">
        <v>16</v>
      </c>
      <c r="C428">
        <v>28</v>
      </c>
      <c r="D428" t="s">
        <v>29</v>
      </c>
      <c r="E428" t="s">
        <v>1071</v>
      </c>
      <c r="F428" t="s">
        <v>191</v>
      </c>
      <c r="G428" s="17" t="s">
        <v>24</v>
      </c>
      <c r="H428">
        <v>1475</v>
      </c>
      <c r="M428" t="s">
        <v>392</v>
      </c>
      <c r="O428" t="s">
        <v>1079</v>
      </c>
    </row>
    <row r="429" spans="1:15" x14ac:dyDescent="0.3">
      <c r="A429" s="2">
        <v>6456</v>
      </c>
      <c r="B429" t="s">
        <v>16</v>
      </c>
      <c r="C429">
        <v>28</v>
      </c>
      <c r="D429" t="s">
        <v>29</v>
      </c>
      <c r="E429" t="s">
        <v>1072</v>
      </c>
      <c r="F429" t="s">
        <v>191</v>
      </c>
      <c r="G429" s="17" t="s">
        <v>24</v>
      </c>
      <c r="H429">
        <v>525</v>
      </c>
      <c r="M429" t="s">
        <v>392</v>
      </c>
      <c r="O429" t="s">
        <v>1079</v>
      </c>
    </row>
    <row r="430" spans="1:15" x14ac:dyDescent="0.3">
      <c r="A430" s="2">
        <v>6456</v>
      </c>
      <c r="B430" t="s">
        <v>16</v>
      </c>
      <c r="C430">
        <v>28</v>
      </c>
      <c r="D430" t="s">
        <v>29</v>
      </c>
      <c r="E430" t="s">
        <v>1073</v>
      </c>
      <c r="F430" t="s">
        <v>41</v>
      </c>
      <c r="G430" s="17" t="s">
        <v>42</v>
      </c>
      <c r="H430">
        <v>100</v>
      </c>
      <c r="M430" t="s">
        <v>392</v>
      </c>
      <c r="O430" t="s">
        <v>1079</v>
      </c>
    </row>
    <row r="431" spans="1:15" x14ac:dyDescent="0.3">
      <c r="A431" s="2">
        <v>6456</v>
      </c>
      <c r="B431" t="s">
        <v>16</v>
      </c>
      <c r="C431">
        <v>28</v>
      </c>
      <c r="D431" t="s">
        <v>29</v>
      </c>
      <c r="E431" t="s">
        <v>1074</v>
      </c>
      <c r="F431" t="s">
        <v>1075</v>
      </c>
      <c r="G431" t="s">
        <v>24</v>
      </c>
      <c r="H431">
        <v>1575</v>
      </c>
      <c r="M431" t="s">
        <v>392</v>
      </c>
      <c r="O431" t="s">
        <v>1080</v>
      </c>
    </row>
    <row r="432" spans="1:15" x14ac:dyDescent="0.3">
      <c r="A432" s="2">
        <v>6456</v>
      </c>
      <c r="B432" t="s">
        <v>16</v>
      </c>
      <c r="C432">
        <v>28</v>
      </c>
      <c r="D432" t="s">
        <v>29</v>
      </c>
      <c r="E432" t="s">
        <v>1078</v>
      </c>
      <c r="F432" t="s">
        <v>1076</v>
      </c>
      <c r="G432" t="s">
        <v>24</v>
      </c>
      <c r="H432">
        <v>400</v>
      </c>
      <c r="M432" t="s">
        <v>392</v>
      </c>
      <c r="O432" t="s">
        <v>1081</v>
      </c>
    </row>
    <row r="433" spans="1:15" x14ac:dyDescent="0.3">
      <c r="A433" s="2">
        <v>6456</v>
      </c>
      <c r="C433">
        <v>28</v>
      </c>
      <c r="E433" t="s">
        <v>69</v>
      </c>
      <c r="F433" t="s">
        <v>1082</v>
      </c>
      <c r="G433" t="s">
        <v>437</v>
      </c>
      <c r="M433" t="s">
        <v>15</v>
      </c>
    </row>
    <row r="434" spans="1:15" x14ac:dyDescent="0.3">
      <c r="A434" s="2">
        <v>6456</v>
      </c>
      <c r="C434">
        <v>28</v>
      </c>
      <c r="E434" t="s">
        <v>280</v>
      </c>
      <c r="F434" t="s">
        <v>1083</v>
      </c>
      <c r="G434" t="s">
        <v>437</v>
      </c>
      <c r="M434" t="s">
        <v>15</v>
      </c>
    </row>
    <row r="435" spans="1:15" x14ac:dyDescent="0.3">
      <c r="A435" s="2">
        <v>6457</v>
      </c>
      <c r="B435" t="s">
        <v>16</v>
      </c>
      <c r="C435">
        <v>28</v>
      </c>
      <c r="D435" t="s">
        <v>39</v>
      </c>
      <c r="E435" t="s">
        <v>1089</v>
      </c>
      <c r="F435" t="s">
        <v>1090</v>
      </c>
      <c r="G435" t="s">
        <v>24</v>
      </c>
      <c r="H435">
        <v>7500</v>
      </c>
      <c r="M435" t="s">
        <v>392</v>
      </c>
    </row>
    <row r="436" spans="1:15" x14ac:dyDescent="0.3">
      <c r="A436" s="2">
        <v>6457</v>
      </c>
      <c r="C436">
        <v>28</v>
      </c>
      <c r="D436" t="s">
        <v>199</v>
      </c>
      <c r="E436" t="s">
        <v>568</v>
      </c>
      <c r="F436" t="s">
        <v>1091</v>
      </c>
      <c r="G436" t="s">
        <v>441</v>
      </c>
      <c r="H436">
        <v>7200</v>
      </c>
      <c r="J436" t="s">
        <v>66</v>
      </c>
      <c r="M436" t="s">
        <v>15</v>
      </c>
      <c r="O436" t="s">
        <v>1319</v>
      </c>
    </row>
    <row r="437" spans="1:15" x14ac:dyDescent="0.3">
      <c r="A437" s="2">
        <v>6457</v>
      </c>
      <c r="B437" t="s">
        <v>16</v>
      </c>
      <c r="C437">
        <v>28</v>
      </c>
      <c r="D437" t="s">
        <v>29</v>
      </c>
      <c r="E437" t="s">
        <v>1092</v>
      </c>
      <c r="F437" t="s">
        <v>1102</v>
      </c>
      <c r="G437" t="s">
        <v>24</v>
      </c>
      <c r="H437">
        <v>3150</v>
      </c>
      <c r="M437" t="s">
        <v>392</v>
      </c>
      <c r="O437" t="s">
        <v>1104</v>
      </c>
    </row>
    <row r="438" spans="1:15" x14ac:dyDescent="0.3">
      <c r="A438" s="2">
        <v>6457</v>
      </c>
      <c r="B438" t="s">
        <v>16</v>
      </c>
      <c r="C438">
        <v>28</v>
      </c>
      <c r="D438" t="s">
        <v>29</v>
      </c>
      <c r="E438" t="s">
        <v>1017</v>
      </c>
      <c r="F438" t="s">
        <v>576</v>
      </c>
      <c r="G438" s="17" t="s">
        <v>24</v>
      </c>
      <c r="H438">
        <v>2550</v>
      </c>
      <c r="M438" t="s">
        <v>392</v>
      </c>
      <c r="O438" t="s">
        <v>1103</v>
      </c>
    </row>
    <row r="439" spans="1:15" x14ac:dyDescent="0.3">
      <c r="A439" s="2">
        <v>6457</v>
      </c>
      <c r="B439" t="s">
        <v>16</v>
      </c>
      <c r="C439">
        <v>28</v>
      </c>
      <c r="D439" t="s">
        <v>29</v>
      </c>
      <c r="E439" t="s">
        <v>1093</v>
      </c>
      <c r="F439" t="s">
        <v>576</v>
      </c>
      <c r="G439" s="17" t="s">
        <v>24</v>
      </c>
      <c r="H439">
        <v>1650</v>
      </c>
      <c r="M439" t="s">
        <v>392</v>
      </c>
      <c r="O439" t="s">
        <v>1103</v>
      </c>
    </row>
    <row r="440" spans="1:15" x14ac:dyDescent="0.3">
      <c r="A440" s="2">
        <v>6457</v>
      </c>
      <c r="B440" t="s">
        <v>16</v>
      </c>
      <c r="C440">
        <v>28</v>
      </c>
      <c r="D440" t="s">
        <v>29</v>
      </c>
      <c r="E440" t="s">
        <v>1094</v>
      </c>
      <c r="F440" t="s">
        <v>1095</v>
      </c>
      <c r="G440" t="s">
        <v>24</v>
      </c>
      <c r="H440">
        <v>1525</v>
      </c>
      <c r="M440" t="s">
        <v>392</v>
      </c>
      <c r="O440" t="s">
        <v>1103</v>
      </c>
    </row>
    <row r="441" spans="1:15" x14ac:dyDescent="0.3">
      <c r="A441" s="2">
        <v>6457</v>
      </c>
      <c r="B441" t="s">
        <v>16</v>
      </c>
      <c r="C441">
        <v>28</v>
      </c>
      <c r="D441" t="s">
        <v>29</v>
      </c>
      <c r="E441" t="s">
        <v>1070</v>
      </c>
      <c r="F441" t="s">
        <v>1096</v>
      </c>
      <c r="G441" t="s">
        <v>24</v>
      </c>
      <c r="H441">
        <v>1400</v>
      </c>
      <c r="M441" t="s">
        <v>392</v>
      </c>
      <c r="O441" t="s">
        <v>1103</v>
      </c>
    </row>
    <row r="442" spans="1:15" x14ac:dyDescent="0.3">
      <c r="A442" s="2">
        <v>6457</v>
      </c>
      <c r="B442" t="s">
        <v>16</v>
      </c>
      <c r="C442">
        <v>28</v>
      </c>
      <c r="D442" t="s">
        <v>29</v>
      </c>
      <c r="E442" t="s">
        <v>1097</v>
      </c>
      <c r="F442" t="s">
        <v>576</v>
      </c>
      <c r="G442" s="17" t="s">
        <v>24</v>
      </c>
      <c r="H442">
        <v>1250</v>
      </c>
      <c r="M442" t="s">
        <v>392</v>
      </c>
      <c r="O442" t="s">
        <v>1103</v>
      </c>
    </row>
    <row r="443" spans="1:15" x14ac:dyDescent="0.3">
      <c r="A443" s="2">
        <v>6457</v>
      </c>
      <c r="B443" t="s">
        <v>16</v>
      </c>
      <c r="C443">
        <v>28</v>
      </c>
      <c r="D443" t="s">
        <v>29</v>
      </c>
      <c r="E443" t="s">
        <v>1098</v>
      </c>
      <c r="F443" t="s">
        <v>576</v>
      </c>
      <c r="G443" s="17" t="s">
        <v>24</v>
      </c>
      <c r="H443">
        <v>1050</v>
      </c>
      <c r="M443" t="s">
        <v>392</v>
      </c>
      <c r="O443" t="s">
        <v>1103</v>
      </c>
    </row>
    <row r="444" spans="1:15" x14ac:dyDescent="0.3">
      <c r="A444" s="2">
        <v>6457</v>
      </c>
      <c r="B444" t="s">
        <v>16</v>
      </c>
      <c r="C444">
        <v>28</v>
      </c>
      <c r="D444" t="s">
        <v>29</v>
      </c>
      <c r="E444" t="s">
        <v>1099</v>
      </c>
      <c r="F444" t="s">
        <v>1100</v>
      </c>
      <c r="G444" t="s">
        <v>437</v>
      </c>
      <c r="H444">
        <v>2800</v>
      </c>
      <c r="M444" t="s">
        <v>392</v>
      </c>
      <c r="O444" t="s">
        <v>1105</v>
      </c>
    </row>
    <row r="445" spans="1:15" x14ac:dyDescent="0.3">
      <c r="A445" s="2">
        <v>6457</v>
      </c>
      <c r="B445" t="s">
        <v>16</v>
      </c>
      <c r="C445">
        <v>28</v>
      </c>
      <c r="D445" t="s">
        <v>29</v>
      </c>
      <c r="E445" t="s">
        <v>1077</v>
      </c>
      <c r="F445" t="s">
        <v>1101</v>
      </c>
      <c r="G445" t="s">
        <v>24</v>
      </c>
      <c r="H445">
        <v>300</v>
      </c>
      <c r="M445" t="s">
        <v>392</v>
      </c>
      <c r="O445" t="s">
        <v>1103</v>
      </c>
    </row>
    <row r="446" spans="1:15" x14ac:dyDescent="0.3">
      <c r="A446" s="2">
        <v>6457</v>
      </c>
      <c r="C446">
        <v>28</v>
      </c>
      <c r="E446" t="s">
        <v>1106</v>
      </c>
      <c r="F446" t="s">
        <v>1107</v>
      </c>
      <c r="G446" s="17" t="s">
        <v>436</v>
      </c>
      <c r="H446">
        <v>400</v>
      </c>
      <c r="J446" t="s">
        <v>66</v>
      </c>
      <c r="M446" t="s">
        <v>15</v>
      </c>
    </row>
    <row r="447" spans="1:15" x14ac:dyDescent="0.3">
      <c r="A447" s="2">
        <v>6458</v>
      </c>
      <c r="B447" t="s">
        <v>16</v>
      </c>
      <c r="C447">
        <v>29</v>
      </c>
      <c r="D447" t="s">
        <v>379</v>
      </c>
      <c r="E447" t="s">
        <v>493</v>
      </c>
      <c r="F447" t="s">
        <v>451</v>
      </c>
      <c r="G447" t="s">
        <v>81</v>
      </c>
      <c r="K447">
        <v>5</v>
      </c>
      <c r="M447" t="s">
        <v>417</v>
      </c>
      <c r="O447" t="s">
        <v>1131</v>
      </c>
    </row>
    <row r="448" spans="1:15" x14ac:dyDescent="0.3">
      <c r="A448" s="2">
        <v>6458</v>
      </c>
      <c r="B448" t="s">
        <v>16</v>
      </c>
      <c r="C448">
        <v>29</v>
      </c>
      <c r="D448" t="s">
        <v>379</v>
      </c>
      <c r="E448" t="s">
        <v>1128</v>
      </c>
      <c r="F448" t="s">
        <v>451</v>
      </c>
      <c r="G448" t="s">
        <v>81</v>
      </c>
      <c r="K448">
        <v>1</v>
      </c>
      <c r="M448" t="s">
        <v>417</v>
      </c>
      <c r="O448" t="s">
        <v>1131</v>
      </c>
    </row>
    <row r="449" spans="1:15" x14ac:dyDescent="0.3">
      <c r="A449" s="2">
        <v>6458</v>
      </c>
      <c r="B449" t="s">
        <v>16</v>
      </c>
      <c r="C449">
        <v>29</v>
      </c>
      <c r="D449" t="s">
        <v>379</v>
      </c>
      <c r="E449" t="s">
        <v>639</v>
      </c>
      <c r="F449" t="s">
        <v>451</v>
      </c>
      <c r="G449" t="s">
        <v>81</v>
      </c>
      <c r="K449">
        <v>1</v>
      </c>
      <c r="M449" t="s">
        <v>417</v>
      </c>
      <c r="O449" t="s">
        <v>1131</v>
      </c>
    </row>
    <row r="450" spans="1:15" x14ac:dyDescent="0.3">
      <c r="A450" s="2">
        <v>6458</v>
      </c>
      <c r="B450" t="s">
        <v>16</v>
      </c>
      <c r="C450">
        <v>29</v>
      </c>
      <c r="D450" t="s">
        <v>199</v>
      </c>
      <c r="E450" t="s">
        <v>1069</v>
      </c>
      <c r="F450" t="s">
        <v>1129</v>
      </c>
      <c r="G450" t="s">
        <v>1130</v>
      </c>
      <c r="H450">
        <v>600</v>
      </c>
      <c r="J450" t="s">
        <v>66</v>
      </c>
      <c r="K450">
        <v>1</v>
      </c>
      <c r="M450" t="s">
        <v>417</v>
      </c>
      <c r="O450" t="s">
        <v>1132</v>
      </c>
    </row>
    <row r="451" spans="1:15" x14ac:dyDescent="0.3">
      <c r="A451" s="2">
        <v>6458</v>
      </c>
      <c r="C451">
        <v>29</v>
      </c>
      <c r="D451" t="s">
        <v>199</v>
      </c>
      <c r="E451" t="s">
        <v>1134</v>
      </c>
      <c r="F451" t="s">
        <v>1133</v>
      </c>
      <c r="G451" s="17" t="s">
        <v>437</v>
      </c>
      <c r="H451">
        <v>12000</v>
      </c>
      <c r="M451" t="s">
        <v>15</v>
      </c>
      <c r="O451" t="s">
        <v>1135</v>
      </c>
    </row>
    <row r="452" spans="1:15" x14ac:dyDescent="0.3">
      <c r="A452" s="2">
        <v>6458</v>
      </c>
      <c r="B452" t="s">
        <v>16</v>
      </c>
      <c r="C452">
        <v>29</v>
      </c>
      <c r="D452" t="s">
        <v>39</v>
      </c>
      <c r="E452" t="s">
        <v>110</v>
      </c>
      <c r="F452" t="s">
        <v>1137</v>
      </c>
      <c r="G452" t="s">
        <v>1136</v>
      </c>
      <c r="H452">
        <v>5200</v>
      </c>
      <c r="M452" t="s">
        <v>392</v>
      </c>
    </row>
    <row r="453" spans="1:15" x14ac:dyDescent="0.3">
      <c r="A453" s="2">
        <v>6458</v>
      </c>
      <c r="B453" t="s">
        <v>16</v>
      </c>
      <c r="C453">
        <v>29</v>
      </c>
      <c r="D453" t="s">
        <v>39</v>
      </c>
      <c r="E453" t="s">
        <v>568</v>
      </c>
      <c r="F453" t="s">
        <v>1063</v>
      </c>
      <c r="G453" t="s">
        <v>476</v>
      </c>
      <c r="H453">
        <v>500</v>
      </c>
      <c r="J453" t="s">
        <v>66</v>
      </c>
      <c r="M453" t="s">
        <v>392</v>
      </c>
      <c r="O453" t="s">
        <v>1138</v>
      </c>
    </row>
    <row r="454" spans="1:15" x14ac:dyDescent="0.3">
      <c r="A454" s="2">
        <v>6458</v>
      </c>
      <c r="B454" t="s">
        <v>16</v>
      </c>
      <c r="C454">
        <v>29</v>
      </c>
      <c r="D454" t="s">
        <v>39</v>
      </c>
      <c r="E454" t="s">
        <v>1139</v>
      </c>
      <c r="F454" t="s">
        <v>1140</v>
      </c>
      <c r="G454" t="s">
        <v>444</v>
      </c>
      <c r="H454">
        <v>2250</v>
      </c>
      <c r="M454" t="s">
        <v>392</v>
      </c>
      <c r="O454" t="s">
        <v>1141</v>
      </c>
    </row>
    <row r="455" spans="1:15" x14ac:dyDescent="0.3">
      <c r="A455" s="2">
        <v>6458</v>
      </c>
      <c r="C455">
        <v>29</v>
      </c>
      <c r="E455" t="s">
        <v>1144</v>
      </c>
      <c r="F455" t="s">
        <v>1142</v>
      </c>
      <c r="H455">
        <v>400</v>
      </c>
      <c r="M455" t="s">
        <v>15</v>
      </c>
      <c r="O455" t="s">
        <v>1143</v>
      </c>
    </row>
    <row r="456" spans="1:15" x14ac:dyDescent="0.3">
      <c r="A456" s="2">
        <v>6458</v>
      </c>
      <c r="C456">
        <v>29</v>
      </c>
      <c r="D456" t="s">
        <v>29</v>
      </c>
      <c r="E456" t="s">
        <v>1146</v>
      </c>
      <c r="F456" t="s">
        <v>72</v>
      </c>
      <c r="G456" t="s">
        <v>14</v>
      </c>
      <c r="H456">
        <v>4712</v>
      </c>
      <c r="M456" t="s">
        <v>15</v>
      </c>
      <c r="O456" t="s">
        <v>1145</v>
      </c>
    </row>
    <row r="457" spans="1:15" x14ac:dyDescent="0.3">
      <c r="A457" s="2">
        <v>6458</v>
      </c>
      <c r="C457">
        <v>29</v>
      </c>
      <c r="D457" t="s">
        <v>29</v>
      </c>
      <c r="E457" t="s">
        <v>1147</v>
      </c>
      <c r="F457" t="s">
        <v>72</v>
      </c>
      <c r="G457" t="s">
        <v>14</v>
      </c>
      <c r="H457">
        <v>1050</v>
      </c>
      <c r="M457" t="s">
        <v>15</v>
      </c>
      <c r="O457" t="s">
        <v>1145</v>
      </c>
    </row>
    <row r="458" spans="1:15" x14ac:dyDescent="0.3">
      <c r="A458" s="2">
        <v>6458</v>
      </c>
      <c r="C458">
        <v>29</v>
      </c>
      <c r="D458" t="s">
        <v>29</v>
      </c>
      <c r="E458" t="s">
        <v>1148</v>
      </c>
      <c r="F458" t="s">
        <v>1149</v>
      </c>
      <c r="G458" t="s">
        <v>24</v>
      </c>
      <c r="H458">
        <v>1000</v>
      </c>
      <c r="M458" t="s">
        <v>15</v>
      </c>
      <c r="O458" t="s">
        <v>1145</v>
      </c>
    </row>
    <row r="459" spans="1:15" x14ac:dyDescent="0.3">
      <c r="A459" s="2">
        <v>6458</v>
      </c>
      <c r="C459">
        <v>29</v>
      </c>
      <c r="D459" t="s">
        <v>29</v>
      </c>
      <c r="E459" t="s">
        <v>1150</v>
      </c>
      <c r="F459" t="s">
        <v>191</v>
      </c>
      <c r="G459" s="17" t="s">
        <v>24</v>
      </c>
      <c r="H459">
        <v>525</v>
      </c>
      <c r="M459" t="s">
        <v>15</v>
      </c>
      <c r="O459" t="s">
        <v>1145</v>
      </c>
    </row>
    <row r="460" spans="1:15" x14ac:dyDescent="0.3">
      <c r="A460" s="2">
        <v>6458</v>
      </c>
      <c r="C460">
        <v>29</v>
      </c>
      <c r="D460" t="s">
        <v>29</v>
      </c>
      <c r="E460" t="s">
        <v>1151</v>
      </c>
      <c r="F460" t="s">
        <v>1152</v>
      </c>
      <c r="G460" t="s">
        <v>437</v>
      </c>
      <c r="H460">
        <v>425</v>
      </c>
      <c r="M460" t="s">
        <v>15</v>
      </c>
      <c r="O460" t="s">
        <v>1145</v>
      </c>
    </row>
    <row r="461" spans="1:15" x14ac:dyDescent="0.3">
      <c r="A461" s="2">
        <v>6458</v>
      </c>
      <c r="C461">
        <v>29</v>
      </c>
      <c r="D461" t="s">
        <v>966</v>
      </c>
      <c r="E461" t="s">
        <v>1153</v>
      </c>
      <c r="F461" t="s">
        <v>191</v>
      </c>
      <c r="G461" s="17" t="s">
        <v>24</v>
      </c>
      <c r="H461">
        <v>100</v>
      </c>
      <c r="M461" t="s">
        <v>15</v>
      </c>
    </row>
    <row r="462" spans="1:15" x14ac:dyDescent="0.3">
      <c r="A462" s="2">
        <v>6458</v>
      </c>
      <c r="C462">
        <v>29</v>
      </c>
      <c r="D462" t="s">
        <v>966</v>
      </c>
      <c r="E462" t="s">
        <v>1154</v>
      </c>
      <c r="F462" t="s">
        <v>191</v>
      </c>
      <c r="G462" s="17" t="s">
        <v>24</v>
      </c>
      <c r="H462">
        <v>100</v>
      </c>
      <c r="M462" t="s">
        <v>15</v>
      </c>
    </row>
    <row r="463" spans="1:15" x14ac:dyDescent="0.3">
      <c r="A463" s="2">
        <v>6458</v>
      </c>
      <c r="C463">
        <v>29</v>
      </c>
      <c r="D463" t="s">
        <v>966</v>
      </c>
      <c r="E463" t="s">
        <v>358</v>
      </c>
      <c r="F463" t="s">
        <v>41</v>
      </c>
      <c r="G463" t="s">
        <v>42</v>
      </c>
      <c r="H463">
        <v>123</v>
      </c>
      <c r="M463" t="s">
        <v>15</v>
      </c>
    </row>
    <row r="464" spans="1:15" x14ac:dyDescent="0.3">
      <c r="A464" s="2">
        <v>6458</v>
      </c>
      <c r="C464">
        <v>29</v>
      </c>
      <c r="D464" t="s">
        <v>966</v>
      </c>
      <c r="E464" t="s">
        <v>1155</v>
      </c>
      <c r="F464" t="s">
        <v>191</v>
      </c>
      <c r="G464" s="17" t="s">
        <v>24</v>
      </c>
      <c r="H464">
        <v>121</v>
      </c>
      <c r="M464" t="s">
        <v>15</v>
      </c>
    </row>
    <row r="465" spans="1:15" x14ac:dyDescent="0.3">
      <c r="A465" s="2">
        <v>6459</v>
      </c>
      <c r="B465" t="s">
        <v>16</v>
      </c>
      <c r="C465">
        <v>29</v>
      </c>
      <c r="D465" t="s">
        <v>39</v>
      </c>
      <c r="E465" t="s">
        <v>110</v>
      </c>
      <c r="F465" t="s">
        <v>1159</v>
      </c>
      <c r="G465" t="s">
        <v>441</v>
      </c>
      <c r="H465">
        <v>5750</v>
      </c>
      <c r="M465" t="s">
        <v>392</v>
      </c>
      <c r="O465" t="s">
        <v>1160</v>
      </c>
    </row>
    <row r="466" spans="1:15" x14ac:dyDescent="0.3">
      <c r="A466" s="2">
        <v>6459</v>
      </c>
      <c r="B466" t="s">
        <v>16</v>
      </c>
      <c r="C466">
        <v>29</v>
      </c>
      <c r="D466" t="s">
        <v>199</v>
      </c>
      <c r="E466" t="s">
        <v>1161</v>
      </c>
      <c r="F466" t="s">
        <v>1162</v>
      </c>
      <c r="G466" t="s">
        <v>436</v>
      </c>
      <c r="H466">
        <v>7700</v>
      </c>
      <c r="M466" t="s">
        <v>392</v>
      </c>
    </row>
    <row r="467" spans="1:15" x14ac:dyDescent="0.3">
      <c r="A467" s="2">
        <v>6459</v>
      </c>
      <c r="B467" t="s">
        <v>16</v>
      </c>
      <c r="C467">
        <v>29</v>
      </c>
      <c r="D467" t="s">
        <v>29</v>
      </c>
      <c r="E467" t="s">
        <v>1163</v>
      </c>
      <c r="F467" t="s">
        <v>1164</v>
      </c>
      <c r="G467" t="s">
        <v>437</v>
      </c>
      <c r="H467">
        <v>9775</v>
      </c>
      <c r="J467" t="s">
        <v>66</v>
      </c>
      <c r="K467">
        <v>29</v>
      </c>
      <c r="M467" t="s">
        <v>392</v>
      </c>
      <c r="O467" t="s">
        <v>1165</v>
      </c>
    </row>
    <row r="468" spans="1:15" x14ac:dyDescent="0.3">
      <c r="A468" s="2">
        <v>6459</v>
      </c>
      <c r="C468">
        <v>29</v>
      </c>
      <c r="D468" t="s">
        <v>1166</v>
      </c>
      <c r="E468" t="s">
        <v>189</v>
      </c>
      <c r="F468" t="s">
        <v>1167</v>
      </c>
      <c r="G468" t="s">
        <v>42</v>
      </c>
      <c r="H468">
        <v>925</v>
      </c>
    </row>
    <row r="469" spans="1:15" x14ac:dyDescent="0.3">
      <c r="A469" s="2">
        <v>6459</v>
      </c>
      <c r="B469" t="s">
        <v>16</v>
      </c>
      <c r="C469">
        <v>29</v>
      </c>
      <c r="D469" t="s">
        <v>199</v>
      </c>
      <c r="E469" t="s">
        <v>1170</v>
      </c>
      <c r="F469" t="s">
        <v>204</v>
      </c>
      <c r="G469" t="s">
        <v>24</v>
      </c>
      <c r="H469">
        <v>1100</v>
      </c>
      <c r="M469" t="s">
        <v>1169</v>
      </c>
      <c r="O469" t="s">
        <v>1172</v>
      </c>
    </row>
    <row r="470" spans="1:15" x14ac:dyDescent="0.3">
      <c r="A470" s="2">
        <v>6460</v>
      </c>
      <c r="B470" t="s">
        <v>59</v>
      </c>
      <c r="C470">
        <v>29</v>
      </c>
      <c r="D470" t="s">
        <v>199</v>
      </c>
      <c r="E470" t="s">
        <v>1171</v>
      </c>
      <c r="F470" t="s">
        <v>995</v>
      </c>
      <c r="G470" t="s">
        <v>24</v>
      </c>
      <c r="H470">
        <v>1500</v>
      </c>
      <c r="M470" t="s">
        <v>20</v>
      </c>
      <c r="O470" t="s">
        <v>1172</v>
      </c>
    </row>
    <row r="471" spans="1:15" x14ac:dyDescent="0.3">
      <c r="A471" s="2">
        <v>6462</v>
      </c>
      <c r="B471" t="s">
        <v>59</v>
      </c>
      <c r="C471">
        <v>29</v>
      </c>
      <c r="D471" t="s">
        <v>199</v>
      </c>
      <c r="E471" t="s">
        <v>1180</v>
      </c>
      <c r="F471" t="s">
        <v>1181</v>
      </c>
      <c r="G471" t="s">
        <v>24</v>
      </c>
      <c r="H471">
        <v>3400</v>
      </c>
      <c r="M471" t="s">
        <v>20</v>
      </c>
      <c r="O471" t="s">
        <v>1172</v>
      </c>
    </row>
    <row r="472" spans="1:15" x14ac:dyDescent="0.3">
      <c r="A472" s="2">
        <v>6462</v>
      </c>
      <c r="C472">
        <v>29</v>
      </c>
      <c r="D472" t="s">
        <v>29</v>
      </c>
      <c r="E472" t="s">
        <v>412</v>
      </c>
      <c r="F472" t="s">
        <v>1182</v>
      </c>
      <c r="G472" t="s">
        <v>437</v>
      </c>
      <c r="H472">
        <v>1775</v>
      </c>
      <c r="M472" t="s">
        <v>15</v>
      </c>
      <c r="O472" t="s">
        <v>537</v>
      </c>
    </row>
    <row r="473" spans="1:15" x14ac:dyDescent="0.3">
      <c r="A473" s="2">
        <v>6463</v>
      </c>
      <c r="B473" t="s">
        <v>16</v>
      </c>
      <c r="C473">
        <v>29</v>
      </c>
      <c r="D473" t="s">
        <v>199</v>
      </c>
      <c r="E473" t="s">
        <v>1171</v>
      </c>
      <c r="F473" t="s">
        <v>204</v>
      </c>
      <c r="G473" t="s">
        <v>24</v>
      </c>
      <c r="H473">
        <v>3460</v>
      </c>
      <c r="M473" t="s">
        <v>392</v>
      </c>
    </row>
    <row r="474" spans="1:15" x14ac:dyDescent="0.3">
      <c r="A474" s="2">
        <v>6463</v>
      </c>
      <c r="B474" t="s">
        <v>59</v>
      </c>
      <c r="C474">
        <v>29</v>
      </c>
      <c r="D474" t="s">
        <v>199</v>
      </c>
      <c r="E474" t="s">
        <v>522</v>
      </c>
      <c r="F474" t="s">
        <v>226</v>
      </c>
      <c r="G474" t="s">
        <v>24</v>
      </c>
      <c r="H474">
        <v>420</v>
      </c>
      <c r="M474" t="s">
        <v>20</v>
      </c>
    </row>
    <row r="475" spans="1:15" x14ac:dyDescent="0.3">
      <c r="A475" s="2">
        <v>6463</v>
      </c>
      <c r="C475">
        <v>29</v>
      </c>
      <c r="E475" t="s">
        <v>1184</v>
      </c>
      <c r="F475" t="s">
        <v>1185</v>
      </c>
      <c r="G475" t="s">
        <v>24</v>
      </c>
      <c r="M475" t="s">
        <v>15</v>
      </c>
    </row>
    <row r="476" spans="1:15" x14ac:dyDescent="0.3">
      <c r="A476" s="2">
        <v>6463</v>
      </c>
      <c r="B476" t="s">
        <v>21</v>
      </c>
      <c r="C476">
        <v>29</v>
      </c>
      <c r="D476" t="s">
        <v>29</v>
      </c>
      <c r="E476" t="s">
        <v>1186</v>
      </c>
      <c r="F476" t="s">
        <v>1187</v>
      </c>
      <c r="G476" t="s">
        <v>24</v>
      </c>
      <c r="H476">
        <v>1875</v>
      </c>
      <c r="M476" t="s">
        <v>20</v>
      </c>
      <c r="O476" t="s">
        <v>1188</v>
      </c>
    </row>
    <row r="477" spans="1:15" x14ac:dyDescent="0.3">
      <c r="A477" s="2">
        <v>6463</v>
      </c>
      <c r="C477">
        <v>29</v>
      </c>
      <c r="E477" t="s">
        <v>1189</v>
      </c>
      <c r="F477" t="s">
        <v>226</v>
      </c>
      <c r="G477" t="s">
        <v>24</v>
      </c>
      <c r="M477" t="s">
        <v>15</v>
      </c>
    </row>
    <row r="478" spans="1:15" x14ac:dyDescent="0.3">
      <c r="A478" s="2">
        <v>6463</v>
      </c>
      <c r="B478" t="s">
        <v>16</v>
      </c>
      <c r="C478">
        <v>29</v>
      </c>
      <c r="D478" t="s">
        <v>39</v>
      </c>
      <c r="E478" t="s">
        <v>110</v>
      </c>
      <c r="F478" t="s">
        <v>1191</v>
      </c>
      <c r="G478" t="s">
        <v>441</v>
      </c>
      <c r="H478">
        <v>4900</v>
      </c>
      <c r="M478" t="s">
        <v>1190</v>
      </c>
      <c r="O478" t="s">
        <v>1192</v>
      </c>
    </row>
    <row r="479" spans="1:15" x14ac:dyDescent="0.3">
      <c r="A479" s="2">
        <v>6464</v>
      </c>
      <c r="B479" t="s">
        <v>58</v>
      </c>
      <c r="C479">
        <v>29</v>
      </c>
      <c r="D479" t="s">
        <v>199</v>
      </c>
      <c r="E479" t="s">
        <v>994</v>
      </c>
      <c r="F479" t="s">
        <v>3480</v>
      </c>
      <c r="G479" t="s">
        <v>24</v>
      </c>
      <c r="H479">
        <v>1500</v>
      </c>
      <c r="M479" t="s">
        <v>20</v>
      </c>
    </row>
    <row r="480" spans="1:15" x14ac:dyDescent="0.3">
      <c r="A480" s="2">
        <v>6464</v>
      </c>
      <c r="B480" t="s">
        <v>59</v>
      </c>
      <c r="C480">
        <v>29</v>
      </c>
      <c r="D480" t="s">
        <v>199</v>
      </c>
      <c r="E480" t="s">
        <v>3481</v>
      </c>
      <c r="F480" t="s">
        <v>584</v>
      </c>
      <c r="G480" t="s">
        <v>24</v>
      </c>
      <c r="M480" t="s">
        <v>20</v>
      </c>
    </row>
    <row r="481" spans="1:15" x14ac:dyDescent="0.3">
      <c r="A481" s="2">
        <v>6464</v>
      </c>
      <c r="B481" t="s">
        <v>1200</v>
      </c>
      <c r="C481">
        <v>30</v>
      </c>
      <c r="D481" t="s">
        <v>39</v>
      </c>
      <c r="E481" t="s">
        <v>110</v>
      </c>
      <c r="F481" t="s">
        <v>1201</v>
      </c>
      <c r="G481" t="s">
        <v>476</v>
      </c>
      <c r="H481">
        <v>3650</v>
      </c>
      <c r="M481" t="s">
        <v>20</v>
      </c>
      <c r="O481" t="s">
        <v>1202</v>
      </c>
    </row>
    <row r="482" spans="1:15" x14ac:dyDescent="0.3">
      <c r="A482" s="2">
        <v>6464</v>
      </c>
      <c r="C482">
        <v>30</v>
      </c>
      <c r="D482" t="s">
        <v>199</v>
      </c>
      <c r="E482" t="s">
        <v>1203</v>
      </c>
      <c r="F482" t="s">
        <v>1204</v>
      </c>
      <c r="G482" t="s">
        <v>24</v>
      </c>
      <c r="M482" t="s">
        <v>15</v>
      </c>
      <c r="O482" t="s">
        <v>1205</v>
      </c>
    </row>
    <row r="483" spans="1:15" x14ac:dyDescent="0.3">
      <c r="A483" s="2">
        <v>6466</v>
      </c>
      <c r="B483" t="s">
        <v>16</v>
      </c>
      <c r="C483">
        <v>30</v>
      </c>
      <c r="D483" t="s">
        <v>39</v>
      </c>
      <c r="E483" t="s">
        <v>110</v>
      </c>
      <c r="G483" s="17" t="s">
        <v>476</v>
      </c>
      <c r="H483">
        <v>2000</v>
      </c>
      <c r="M483" t="s">
        <v>417</v>
      </c>
    </row>
    <row r="484" spans="1:15" x14ac:dyDescent="0.3">
      <c r="A484" s="2">
        <v>6466</v>
      </c>
      <c r="C484">
        <v>30</v>
      </c>
      <c r="E484" t="s">
        <v>600</v>
      </c>
      <c r="F484" t="s">
        <v>1208</v>
      </c>
      <c r="G484" t="s">
        <v>24</v>
      </c>
      <c r="H484">
        <v>800</v>
      </c>
      <c r="J484" t="s">
        <v>66</v>
      </c>
      <c r="M484" t="s">
        <v>15</v>
      </c>
    </row>
    <row r="485" spans="1:15" x14ac:dyDescent="0.3">
      <c r="A485" s="2">
        <v>6466</v>
      </c>
      <c r="B485" t="s">
        <v>58</v>
      </c>
      <c r="C485">
        <v>30</v>
      </c>
      <c r="D485" t="s">
        <v>1229</v>
      </c>
      <c r="E485" t="s">
        <v>1209</v>
      </c>
      <c r="F485" t="s">
        <v>1083</v>
      </c>
      <c r="G485" t="s">
        <v>437</v>
      </c>
      <c r="H485">
        <v>200</v>
      </c>
      <c r="M485" t="s">
        <v>20</v>
      </c>
    </row>
    <row r="486" spans="1:15" x14ac:dyDescent="0.3">
      <c r="A486" s="2">
        <v>6466</v>
      </c>
      <c r="C486">
        <v>30</v>
      </c>
      <c r="D486" t="s">
        <v>199</v>
      </c>
      <c r="E486" t="s">
        <v>1210</v>
      </c>
      <c r="F486" t="s">
        <v>1211</v>
      </c>
      <c r="G486" t="s">
        <v>24</v>
      </c>
      <c r="H486">
        <v>250</v>
      </c>
      <c r="J486" t="s">
        <v>66</v>
      </c>
      <c r="M486" t="s">
        <v>15</v>
      </c>
      <c r="O486" t="s">
        <v>1212</v>
      </c>
    </row>
    <row r="487" spans="1:15" x14ac:dyDescent="0.3">
      <c r="A487" s="2">
        <v>6466</v>
      </c>
      <c r="B487" t="s">
        <v>16</v>
      </c>
      <c r="C487">
        <v>30</v>
      </c>
      <c r="D487" t="s">
        <v>29</v>
      </c>
      <c r="E487" t="s">
        <v>166</v>
      </c>
      <c r="G487" s="17" t="s">
        <v>24</v>
      </c>
      <c r="H487">
        <v>1100</v>
      </c>
      <c r="M487" t="s">
        <v>20</v>
      </c>
      <c r="O487" t="s">
        <v>1213</v>
      </c>
    </row>
    <row r="488" spans="1:15" x14ac:dyDescent="0.3">
      <c r="A488" s="2">
        <v>6466</v>
      </c>
      <c r="B488" t="s">
        <v>16</v>
      </c>
      <c r="C488">
        <v>30</v>
      </c>
      <c r="D488" t="s">
        <v>29</v>
      </c>
      <c r="E488" t="s">
        <v>1073</v>
      </c>
      <c r="G488" s="17" t="s">
        <v>24</v>
      </c>
      <c r="H488">
        <v>600</v>
      </c>
      <c r="M488" t="s">
        <v>20</v>
      </c>
      <c r="O488" t="s">
        <v>1213</v>
      </c>
    </row>
    <row r="489" spans="1:15" x14ac:dyDescent="0.3">
      <c r="A489" s="2">
        <v>6466</v>
      </c>
      <c r="B489" t="s">
        <v>16</v>
      </c>
      <c r="C489">
        <v>30</v>
      </c>
      <c r="D489" t="s">
        <v>29</v>
      </c>
      <c r="E489" t="s">
        <v>1070</v>
      </c>
      <c r="G489" s="17" t="s">
        <v>24</v>
      </c>
      <c r="H489">
        <v>337</v>
      </c>
      <c r="M489" t="s">
        <v>20</v>
      </c>
      <c r="O489" t="s">
        <v>1213</v>
      </c>
    </row>
    <row r="490" spans="1:15" x14ac:dyDescent="0.3">
      <c r="A490" s="2">
        <v>6467</v>
      </c>
      <c r="B490" t="s">
        <v>1216</v>
      </c>
      <c r="C490">
        <v>30</v>
      </c>
      <c r="D490" t="s">
        <v>199</v>
      </c>
      <c r="E490" t="s">
        <v>3482</v>
      </c>
      <c r="F490" t="s">
        <v>1215</v>
      </c>
      <c r="G490" t="s">
        <v>24</v>
      </c>
      <c r="H490">
        <v>2400</v>
      </c>
      <c r="K490">
        <v>18</v>
      </c>
      <c r="M490" t="s">
        <v>15</v>
      </c>
      <c r="O490" t="s">
        <v>1217</v>
      </c>
    </row>
    <row r="491" spans="1:15" x14ac:dyDescent="0.3">
      <c r="A491" s="2">
        <v>6468</v>
      </c>
      <c r="B491" t="s">
        <v>59</v>
      </c>
      <c r="C491">
        <v>30</v>
      </c>
      <c r="D491" s="17" t="s">
        <v>199</v>
      </c>
      <c r="E491" t="s">
        <v>1218</v>
      </c>
      <c r="F491" t="s">
        <v>1219</v>
      </c>
      <c r="G491" s="17" t="s">
        <v>24</v>
      </c>
      <c r="M491" t="s">
        <v>20</v>
      </c>
      <c r="O491" t="s">
        <v>1220</v>
      </c>
    </row>
    <row r="492" spans="1:15" x14ac:dyDescent="0.3">
      <c r="A492" s="2">
        <v>6469</v>
      </c>
      <c r="B492" t="s">
        <v>51</v>
      </c>
      <c r="C492">
        <v>30</v>
      </c>
      <c r="D492" t="s">
        <v>199</v>
      </c>
      <c r="E492" t="s">
        <v>1223</v>
      </c>
      <c r="F492" t="s">
        <v>204</v>
      </c>
      <c r="G492" t="s">
        <v>24</v>
      </c>
      <c r="H492">
        <v>4500</v>
      </c>
      <c r="M492" t="s">
        <v>20</v>
      </c>
      <c r="O492" t="s">
        <v>1224</v>
      </c>
    </row>
    <row r="493" spans="1:15" x14ac:dyDescent="0.3">
      <c r="A493" s="2">
        <v>6469</v>
      </c>
      <c r="B493" t="s">
        <v>59</v>
      </c>
      <c r="C493">
        <v>30</v>
      </c>
      <c r="D493" t="s">
        <v>39</v>
      </c>
      <c r="E493" t="s">
        <v>365</v>
      </c>
      <c r="G493" s="17" t="s">
        <v>24</v>
      </c>
      <c r="M493" t="s">
        <v>20</v>
      </c>
    </row>
    <row r="494" spans="1:15" x14ac:dyDescent="0.3">
      <c r="A494" s="2">
        <v>6470</v>
      </c>
      <c r="C494">
        <v>30</v>
      </c>
      <c r="D494" t="s">
        <v>39</v>
      </c>
      <c r="E494" t="s">
        <v>550</v>
      </c>
      <c r="F494" t="s">
        <v>1225</v>
      </c>
      <c r="G494" t="s">
        <v>436</v>
      </c>
      <c r="J494" t="s">
        <v>19</v>
      </c>
      <c r="M494" t="s">
        <v>15</v>
      </c>
      <c r="O494" t="s">
        <v>1226</v>
      </c>
    </row>
    <row r="495" spans="1:15" x14ac:dyDescent="0.3">
      <c r="A495" s="2">
        <v>6470</v>
      </c>
      <c r="B495" t="s">
        <v>59</v>
      </c>
      <c r="C495">
        <v>30</v>
      </c>
      <c r="D495" t="s">
        <v>199</v>
      </c>
      <c r="E495" t="s">
        <v>3483</v>
      </c>
      <c r="F495" t="s">
        <v>3484</v>
      </c>
      <c r="G495" t="s">
        <v>445</v>
      </c>
      <c r="I495">
        <v>115</v>
      </c>
      <c r="M495" t="s">
        <v>20</v>
      </c>
    </row>
    <row r="496" spans="1:15" x14ac:dyDescent="0.3">
      <c r="A496" s="2">
        <v>6471</v>
      </c>
      <c r="C496">
        <v>30</v>
      </c>
      <c r="E496" t="s">
        <v>1230</v>
      </c>
      <c r="F496" t="s">
        <v>1231</v>
      </c>
      <c r="G496" s="17" t="s">
        <v>1232</v>
      </c>
      <c r="M496" t="s">
        <v>15</v>
      </c>
    </row>
    <row r="497" spans="1:15" x14ac:dyDescent="0.3">
      <c r="A497" t="s">
        <v>1241</v>
      </c>
    </row>
    <row r="498" spans="1:15" x14ac:dyDescent="0.3">
      <c r="A498" s="27">
        <v>6468</v>
      </c>
      <c r="C498">
        <v>30</v>
      </c>
      <c r="D498" t="s">
        <v>29</v>
      </c>
      <c r="E498" t="s">
        <v>1223</v>
      </c>
      <c r="F498" t="s">
        <v>1233</v>
      </c>
      <c r="G498" t="s">
        <v>24</v>
      </c>
      <c r="H498">
        <v>3650</v>
      </c>
      <c r="K498">
        <v>18</v>
      </c>
      <c r="M498" t="s">
        <v>15</v>
      </c>
      <c r="N498" t="s">
        <v>417</v>
      </c>
      <c r="O498" t="s">
        <v>1239</v>
      </c>
    </row>
    <row r="499" spans="1:15" x14ac:dyDescent="0.3">
      <c r="A499" s="27">
        <v>6468</v>
      </c>
      <c r="C499">
        <v>30</v>
      </c>
      <c r="D499" t="s">
        <v>29</v>
      </c>
      <c r="E499" t="s">
        <v>1234</v>
      </c>
      <c r="F499" t="s">
        <v>72</v>
      </c>
      <c r="G499" t="s">
        <v>14</v>
      </c>
      <c r="H499">
        <v>275</v>
      </c>
      <c r="K499">
        <v>1</v>
      </c>
      <c r="M499" t="s">
        <v>15</v>
      </c>
      <c r="N499" t="s">
        <v>417</v>
      </c>
      <c r="O499" t="s">
        <v>1240</v>
      </c>
    </row>
    <row r="500" spans="1:15" x14ac:dyDescent="0.3">
      <c r="A500" s="2">
        <v>6471</v>
      </c>
      <c r="B500" t="s">
        <v>16</v>
      </c>
      <c r="C500">
        <v>31</v>
      </c>
      <c r="D500" t="s">
        <v>29</v>
      </c>
      <c r="E500" t="s">
        <v>1248</v>
      </c>
      <c r="F500" t="s">
        <v>1249</v>
      </c>
      <c r="G500" t="s">
        <v>1250</v>
      </c>
      <c r="H500">
        <v>10225</v>
      </c>
      <c r="I500">
        <v>356</v>
      </c>
      <c r="K500">
        <v>30</v>
      </c>
      <c r="M500" t="s">
        <v>20</v>
      </c>
      <c r="O500" t="s">
        <v>1251</v>
      </c>
    </row>
    <row r="501" spans="1:15" x14ac:dyDescent="0.3">
      <c r="A501" s="2">
        <v>6472</v>
      </c>
      <c r="C501">
        <v>31</v>
      </c>
      <c r="D501" t="s">
        <v>1253</v>
      </c>
      <c r="E501" t="s">
        <v>1254</v>
      </c>
      <c r="F501" t="s">
        <v>1256</v>
      </c>
      <c r="G501" t="s">
        <v>24</v>
      </c>
      <c r="M501" t="s">
        <v>15</v>
      </c>
      <c r="O501" t="s">
        <v>1255</v>
      </c>
    </row>
    <row r="502" spans="1:15" x14ac:dyDescent="0.3">
      <c r="A502" s="2">
        <v>6472</v>
      </c>
      <c r="B502" t="s">
        <v>21</v>
      </c>
      <c r="C502">
        <v>31</v>
      </c>
      <c r="D502" t="s">
        <v>29</v>
      </c>
      <c r="E502" t="s">
        <v>1259</v>
      </c>
      <c r="F502" t="s">
        <v>1257</v>
      </c>
      <c r="G502" t="s">
        <v>437</v>
      </c>
      <c r="H502">
        <v>8775</v>
      </c>
      <c r="J502" t="s">
        <v>66</v>
      </c>
      <c r="K502">
        <v>22</v>
      </c>
      <c r="M502" t="s">
        <v>15</v>
      </c>
      <c r="O502" t="s">
        <v>1258</v>
      </c>
    </row>
    <row r="503" spans="1:15" x14ac:dyDescent="0.3">
      <c r="A503" s="2">
        <v>6473</v>
      </c>
      <c r="C503">
        <v>31</v>
      </c>
      <c r="E503" t="s">
        <v>1261</v>
      </c>
      <c r="F503" t="s">
        <v>1262</v>
      </c>
      <c r="G503" t="s">
        <v>24</v>
      </c>
      <c r="H503">
        <v>2033</v>
      </c>
      <c r="M503" t="s">
        <v>15</v>
      </c>
    </row>
    <row r="504" spans="1:15" x14ac:dyDescent="0.3">
      <c r="A504" s="2">
        <v>6474</v>
      </c>
      <c r="B504" t="s">
        <v>1200</v>
      </c>
      <c r="C504">
        <v>31</v>
      </c>
      <c r="D504" t="s">
        <v>1263</v>
      </c>
      <c r="E504" t="s">
        <v>1264</v>
      </c>
      <c r="F504" t="s">
        <v>1265</v>
      </c>
      <c r="G504" t="s">
        <v>24</v>
      </c>
      <c r="H504">
        <v>6700</v>
      </c>
      <c r="M504" t="s">
        <v>20</v>
      </c>
      <c r="O504" t="s">
        <v>1266</v>
      </c>
    </row>
    <row r="505" spans="1:15" x14ac:dyDescent="0.3">
      <c r="A505" s="2">
        <v>6474</v>
      </c>
      <c r="B505" t="s">
        <v>16</v>
      </c>
      <c r="C505">
        <v>31</v>
      </c>
      <c r="D505" t="s">
        <v>39</v>
      </c>
      <c r="E505" t="s">
        <v>365</v>
      </c>
      <c r="F505" t="s">
        <v>1275</v>
      </c>
      <c r="G505" t="s">
        <v>444</v>
      </c>
      <c r="H505">
        <v>5700</v>
      </c>
      <c r="M505" t="s">
        <v>20</v>
      </c>
      <c r="O505" t="s">
        <v>1274</v>
      </c>
    </row>
    <row r="506" spans="1:15" x14ac:dyDescent="0.3">
      <c r="A506" s="2">
        <v>6475</v>
      </c>
      <c r="B506" t="s">
        <v>70</v>
      </c>
      <c r="C506">
        <v>31</v>
      </c>
      <c r="D506" t="s">
        <v>39</v>
      </c>
      <c r="E506" t="s">
        <v>1276</v>
      </c>
      <c r="F506" t="s">
        <v>1277</v>
      </c>
      <c r="G506" t="s">
        <v>436</v>
      </c>
      <c r="I506">
        <v>30</v>
      </c>
      <c r="J506" t="s">
        <v>1278</v>
      </c>
      <c r="M506" t="s">
        <v>20</v>
      </c>
      <c r="O506" t="s">
        <v>1279</v>
      </c>
    </row>
    <row r="507" spans="1:15" x14ac:dyDescent="0.3">
      <c r="A507" s="2">
        <v>6475</v>
      </c>
      <c r="B507" t="s">
        <v>51</v>
      </c>
      <c r="C507">
        <v>31</v>
      </c>
      <c r="D507" t="s">
        <v>199</v>
      </c>
      <c r="E507" t="s">
        <v>911</v>
      </c>
      <c r="F507" t="s">
        <v>1280</v>
      </c>
      <c r="G507" t="s">
        <v>14</v>
      </c>
      <c r="H507">
        <v>2400</v>
      </c>
      <c r="M507" t="s">
        <v>20</v>
      </c>
      <c r="O507" t="s">
        <v>1281</v>
      </c>
    </row>
    <row r="508" spans="1:15" x14ac:dyDescent="0.3">
      <c r="A508" s="2">
        <v>6475</v>
      </c>
      <c r="B508" t="s">
        <v>21</v>
      </c>
      <c r="C508">
        <v>31</v>
      </c>
      <c r="D508" t="s">
        <v>29</v>
      </c>
      <c r="E508" t="s">
        <v>412</v>
      </c>
      <c r="F508" t="s">
        <v>1282</v>
      </c>
      <c r="G508" t="s">
        <v>437</v>
      </c>
      <c r="H508">
        <v>7300</v>
      </c>
      <c r="I508">
        <v>246</v>
      </c>
      <c r="K508">
        <v>21</v>
      </c>
      <c r="M508" t="s">
        <v>15</v>
      </c>
      <c r="O508" t="s">
        <v>1283</v>
      </c>
    </row>
    <row r="509" spans="1:15" x14ac:dyDescent="0.3">
      <c r="A509" s="2">
        <v>6476</v>
      </c>
      <c r="B509" t="s">
        <v>58</v>
      </c>
      <c r="C509">
        <v>31</v>
      </c>
      <c r="E509" t="s">
        <v>1285</v>
      </c>
      <c r="F509" t="s">
        <v>1286</v>
      </c>
      <c r="G509" t="s">
        <v>437</v>
      </c>
      <c r="H509">
        <v>1600</v>
      </c>
      <c r="M509" t="s">
        <v>20</v>
      </c>
    </row>
    <row r="510" spans="1:15" x14ac:dyDescent="0.3">
      <c r="A510" s="2">
        <v>6476</v>
      </c>
      <c r="C510">
        <v>31</v>
      </c>
      <c r="E510" t="s">
        <v>1287</v>
      </c>
      <c r="F510" t="s">
        <v>1288</v>
      </c>
      <c r="G510" t="s">
        <v>437</v>
      </c>
      <c r="H510">
        <v>1500</v>
      </c>
      <c r="M510" t="s">
        <v>15</v>
      </c>
    </row>
    <row r="511" spans="1:15" x14ac:dyDescent="0.3">
      <c r="A511" s="2">
        <v>6476</v>
      </c>
      <c r="B511" t="s">
        <v>16</v>
      </c>
      <c r="C511">
        <v>31</v>
      </c>
      <c r="D511" t="s">
        <v>29</v>
      </c>
      <c r="E511" t="s">
        <v>1299</v>
      </c>
      <c r="F511" t="s">
        <v>1300</v>
      </c>
      <c r="G511" t="s">
        <v>437</v>
      </c>
      <c r="H511">
        <v>5375</v>
      </c>
      <c r="I511">
        <v>180</v>
      </c>
      <c r="M511" t="s">
        <v>417</v>
      </c>
      <c r="O511" s="10" t="s">
        <v>1301</v>
      </c>
    </row>
    <row r="512" spans="1:15" x14ac:dyDescent="0.3">
      <c r="A512" s="2">
        <v>6477</v>
      </c>
      <c r="B512" t="s">
        <v>1200</v>
      </c>
      <c r="C512">
        <v>31</v>
      </c>
      <c r="D512" t="s">
        <v>1291</v>
      </c>
      <c r="E512" t="s">
        <v>1293</v>
      </c>
      <c r="F512" t="s">
        <v>1292</v>
      </c>
      <c r="G512" t="s">
        <v>24</v>
      </c>
      <c r="M512" t="s">
        <v>20</v>
      </c>
      <c r="O512" t="s">
        <v>1294</v>
      </c>
    </row>
    <row r="513" spans="1:15" x14ac:dyDescent="0.3">
      <c r="A513" s="2">
        <v>6477</v>
      </c>
      <c r="B513" t="s">
        <v>1398</v>
      </c>
      <c r="C513">
        <v>33</v>
      </c>
      <c r="D513" t="s">
        <v>1399</v>
      </c>
      <c r="E513" t="s">
        <v>1400</v>
      </c>
      <c r="F513" t="s">
        <v>1401</v>
      </c>
      <c r="G513" t="s">
        <v>24</v>
      </c>
      <c r="H513">
        <v>1000</v>
      </c>
      <c r="M513" t="s">
        <v>20</v>
      </c>
      <c r="O513" t="s">
        <v>1402</v>
      </c>
    </row>
    <row r="514" spans="1:15" x14ac:dyDescent="0.3">
      <c r="A514" s="2">
        <v>6477</v>
      </c>
      <c r="B514" t="s">
        <v>16</v>
      </c>
      <c r="C514">
        <v>31</v>
      </c>
      <c r="D514" t="s">
        <v>379</v>
      </c>
      <c r="E514" t="s">
        <v>638</v>
      </c>
      <c r="F514" t="s">
        <v>451</v>
      </c>
      <c r="G514" t="s">
        <v>81</v>
      </c>
      <c r="H514">
        <v>1090</v>
      </c>
      <c r="K514">
        <v>3</v>
      </c>
      <c r="M514" t="s">
        <v>20</v>
      </c>
      <c r="O514" t="s">
        <v>1297</v>
      </c>
    </row>
    <row r="515" spans="1:15" x14ac:dyDescent="0.3">
      <c r="A515" s="2">
        <v>6477</v>
      </c>
      <c r="B515" t="s">
        <v>16</v>
      </c>
      <c r="C515">
        <v>31</v>
      </c>
      <c r="D515" t="s">
        <v>379</v>
      </c>
      <c r="E515" t="s">
        <v>1069</v>
      </c>
      <c r="F515" t="s">
        <v>451</v>
      </c>
      <c r="G515" t="s">
        <v>81</v>
      </c>
      <c r="H515">
        <v>2055</v>
      </c>
      <c r="K515">
        <v>7</v>
      </c>
      <c r="M515" t="s">
        <v>20</v>
      </c>
      <c r="O515" t="s">
        <v>1298</v>
      </c>
    </row>
    <row r="516" spans="1:15" x14ac:dyDescent="0.3">
      <c r="A516" s="2">
        <v>6477</v>
      </c>
      <c r="B516" t="s">
        <v>16</v>
      </c>
      <c r="C516">
        <v>31</v>
      </c>
      <c r="D516" t="s">
        <v>379</v>
      </c>
      <c r="E516" t="s">
        <v>1296</v>
      </c>
      <c r="F516" t="s">
        <v>451</v>
      </c>
      <c r="G516" t="s">
        <v>81</v>
      </c>
      <c r="H516">
        <v>365</v>
      </c>
      <c r="K516">
        <v>1</v>
      </c>
      <c r="M516" t="s">
        <v>20</v>
      </c>
    </row>
    <row r="517" spans="1:15" x14ac:dyDescent="0.3">
      <c r="A517" s="2">
        <v>6477</v>
      </c>
      <c r="B517" t="s">
        <v>16</v>
      </c>
      <c r="C517">
        <v>31</v>
      </c>
      <c r="D517" t="s">
        <v>379</v>
      </c>
      <c r="E517" t="s">
        <v>1295</v>
      </c>
      <c r="F517" t="s">
        <v>451</v>
      </c>
      <c r="G517" t="s">
        <v>81</v>
      </c>
      <c r="H517">
        <v>375</v>
      </c>
      <c r="K517">
        <v>1</v>
      </c>
      <c r="M517" t="s">
        <v>20</v>
      </c>
    </row>
    <row r="518" spans="1:15" x14ac:dyDescent="0.3">
      <c r="A518" s="2">
        <v>6477</v>
      </c>
      <c r="B518" t="s">
        <v>16</v>
      </c>
      <c r="C518">
        <v>31</v>
      </c>
      <c r="D518" t="s">
        <v>379</v>
      </c>
      <c r="E518" t="s">
        <v>474</v>
      </c>
      <c r="F518" t="s">
        <v>451</v>
      </c>
      <c r="G518" t="s">
        <v>81</v>
      </c>
      <c r="H518">
        <v>400</v>
      </c>
      <c r="K518">
        <v>1</v>
      </c>
      <c r="M518" t="s">
        <v>20</v>
      </c>
    </row>
    <row r="519" spans="1:15" ht="100.8" x14ac:dyDescent="0.3">
      <c r="A519" s="2">
        <v>6477</v>
      </c>
      <c r="B519" t="s">
        <v>16</v>
      </c>
      <c r="C519">
        <v>31</v>
      </c>
      <c r="D519" t="s">
        <v>39</v>
      </c>
      <c r="E519" t="s">
        <v>110</v>
      </c>
      <c r="M519" t="s">
        <v>20</v>
      </c>
      <c r="O519" s="71" t="s">
        <v>3443</v>
      </c>
    </row>
    <row r="520" spans="1:15" x14ac:dyDescent="0.3">
      <c r="A520" s="2">
        <v>6478</v>
      </c>
      <c r="B520" t="s">
        <v>16</v>
      </c>
      <c r="C520">
        <v>31</v>
      </c>
      <c r="D520" t="s">
        <v>379</v>
      </c>
      <c r="E520" t="s">
        <v>638</v>
      </c>
      <c r="F520" t="s">
        <v>451</v>
      </c>
      <c r="G520" t="s">
        <v>81</v>
      </c>
      <c r="H520">
        <v>500</v>
      </c>
      <c r="K520">
        <v>1</v>
      </c>
      <c r="M520" t="s">
        <v>20</v>
      </c>
      <c r="O520" t="s">
        <v>1302</v>
      </c>
    </row>
    <row r="521" spans="1:15" x14ac:dyDescent="0.3">
      <c r="A521" s="2">
        <v>6478</v>
      </c>
      <c r="B521" t="s">
        <v>16</v>
      </c>
      <c r="C521">
        <v>31</v>
      </c>
      <c r="D521" t="s">
        <v>379</v>
      </c>
      <c r="E521" t="s">
        <v>1303</v>
      </c>
      <c r="F521" t="s">
        <v>80</v>
      </c>
      <c r="G521" t="s">
        <v>81</v>
      </c>
      <c r="H521">
        <v>4000</v>
      </c>
      <c r="K521">
        <v>14</v>
      </c>
      <c r="M521" t="s">
        <v>20</v>
      </c>
      <c r="O521" t="s">
        <v>1304</v>
      </c>
    </row>
    <row r="522" spans="1:15" x14ac:dyDescent="0.3">
      <c r="A522" s="2">
        <v>6478</v>
      </c>
      <c r="C522">
        <v>31</v>
      </c>
      <c r="D522" t="s">
        <v>199</v>
      </c>
      <c r="E522" t="s">
        <v>1305</v>
      </c>
      <c r="F522" t="s">
        <v>1306</v>
      </c>
      <c r="G522" t="s">
        <v>437</v>
      </c>
      <c r="H522">
        <v>7200</v>
      </c>
      <c r="K522" t="s">
        <v>1166</v>
      </c>
    </row>
    <row r="523" spans="1:15" x14ac:dyDescent="0.3">
      <c r="A523" s="2">
        <v>6478</v>
      </c>
      <c r="B523" t="s">
        <v>16</v>
      </c>
      <c r="C523" t="s">
        <v>1542</v>
      </c>
      <c r="D523" t="s">
        <v>29</v>
      </c>
      <c r="E523" t="s">
        <v>1307</v>
      </c>
      <c r="F523" t="s">
        <v>108</v>
      </c>
      <c r="G523" t="s">
        <v>42</v>
      </c>
      <c r="H523">
        <v>5217.5</v>
      </c>
      <c r="M523" t="s">
        <v>417</v>
      </c>
      <c r="O523" t="s">
        <v>3645</v>
      </c>
    </row>
    <row r="524" spans="1:15" x14ac:dyDescent="0.3">
      <c r="A524" s="2">
        <v>6478</v>
      </c>
      <c r="B524" t="s">
        <v>16</v>
      </c>
      <c r="C524">
        <v>31</v>
      </c>
      <c r="D524" t="s">
        <v>29</v>
      </c>
      <c r="E524" t="s">
        <v>1310</v>
      </c>
      <c r="F524" t="s">
        <v>1309</v>
      </c>
      <c r="G524" t="s">
        <v>437</v>
      </c>
      <c r="H524">
        <v>2200</v>
      </c>
      <c r="M524" t="s">
        <v>392</v>
      </c>
      <c r="O524" t="s">
        <v>1311</v>
      </c>
    </row>
    <row r="525" spans="1:15" x14ac:dyDescent="0.3">
      <c r="A525" s="2">
        <v>6480</v>
      </c>
      <c r="B525" t="s">
        <v>1326</v>
      </c>
      <c r="C525">
        <v>32</v>
      </c>
      <c r="D525" t="s">
        <v>39</v>
      </c>
      <c r="E525" t="s">
        <v>1327</v>
      </c>
      <c r="F525" t="s">
        <v>303</v>
      </c>
      <c r="G525" t="s">
        <v>437</v>
      </c>
      <c r="H525">
        <v>8626</v>
      </c>
      <c r="M525" t="s">
        <v>15</v>
      </c>
      <c r="O525" t="s">
        <v>1328</v>
      </c>
    </row>
    <row r="526" spans="1:15" x14ac:dyDescent="0.3">
      <c r="A526" s="2">
        <v>6480</v>
      </c>
      <c r="B526" t="s">
        <v>419</v>
      </c>
      <c r="C526">
        <v>32</v>
      </c>
      <c r="D526" t="s">
        <v>199</v>
      </c>
      <c r="E526" t="s">
        <v>1327</v>
      </c>
      <c r="F526" t="s">
        <v>303</v>
      </c>
      <c r="G526" t="s">
        <v>437</v>
      </c>
      <c r="H526">
        <v>6650</v>
      </c>
      <c r="M526" t="s">
        <v>20</v>
      </c>
      <c r="O526" t="s">
        <v>1328</v>
      </c>
    </row>
    <row r="527" spans="1:15" x14ac:dyDescent="0.3">
      <c r="A527" s="2">
        <v>6480</v>
      </c>
      <c r="B527" t="s">
        <v>16</v>
      </c>
      <c r="C527">
        <v>32</v>
      </c>
      <c r="D527" t="s">
        <v>39</v>
      </c>
      <c r="E527" t="s">
        <v>568</v>
      </c>
      <c r="F527" t="s">
        <v>1337</v>
      </c>
      <c r="H527">
        <v>6700</v>
      </c>
      <c r="M527" t="s">
        <v>20</v>
      </c>
      <c r="O527" t="s">
        <v>1335</v>
      </c>
    </row>
    <row r="528" spans="1:15" x14ac:dyDescent="0.3">
      <c r="A528" s="2">
        <v>6480</v>
      </c>
      <c r="B528" t="s">
        <v>16</v>
      </c>
      <c r="C528">
        <v>32</v>
      </c>
      <c r="D528" t="s">
        <v>39</v>
      </c>
      <c r="E528" t="s">
        <v>110</v>
      </c>
      <c r="F528" t="s">
        <v>1337</v>
      </c>
      <c r="H528">
        <v>450</v>
      </c>
      <c r="M528" t="s">
        <v>20</v>
      </c>
      <c r="O528" t="s">
        <v>1335</v>
      </c>
    </row>
    <row r="529" spans="1:15" x14ac:dyDescent="0.3">
      <c r="A529" s="2">
        <v>6480</v>
      </c>
      <c r="B529" t="s">
        <v>16</v>
      </c>
      <c r="C529">
        <v>32</v>
      </c>
      <c r="D529" t="s">
        <v>39</v>
      </c>
      <c r="E529" t="s">
        <v>93</v>
      </c>
      <c r="F529" t="s">
        <v>181</v>
      </c>
      <c r="G529" s="17" t="s">
        <v>24</v>
      </c>
      <c r="H529">
        <v>500</v>
      </c>
      <c r="M529" t="s">
        <v>20</v>
      </c>
      <c r="O529" t="s">
        <v>1335</v>
      </c>
    </row>
    <row r="530" spans="1:15" x14ac:dyDescent="0.3">
      <c r="A530" s="2">
        <v>6480</v>
      </c>
      <c r="B530" t="s">
        <v>16</v>
      </c>
      <c r="C530">
        <v>32</v>
      </c>
      <c r="D530" t="s">
        <v>39</v>
      </c>
      <c r="E530" t="s">
        <v>365</v>
      </c>
      <c r="F530" t="s">
        <v>1336</v>
      </c>
      <c r="G530" t="s">
        <v>447</v>
      </c>
      <c r="H530">
        <v>1000</v>
      </c>
      <c r="M530" t="s">
        <v>20</v>
      </c>
      <c r="O530" t="s">
        <v>1340</v>
      </c>
    </row>
    <row r="531" spans="1:15" x14ac:dyDescent="0.3">
      <c r="A531" s="2">
        <v>6480</v>
      </c>
      <c r="B531" t="s">
        <v>16</v>
      </c>
      <c r="C531">
        <v>32</v>
      </c>
      <c r="D531" t="s">
        <v>199</v>
      </c>
      <c r="E531" t="s">
        <v>365</v>
      </c>
      <c r="F531" t="s">
        <v>1338</v>
      </c>
      <c r="G531" t="s">
        <v>436</v>
      </c>
      <c r="H531">
        <v>6500</v>
      </c>
      <c r="M531" t="s">
        <v>20</v>
      </c>
      <c r="O531" t="s">
        <v>1339</v>
      </c>
    </row>
    <row r="532" spans="1:15" x14ac:dyDescent="0.3">
      <c r="A532" s="2">
        <v>6481</v>
      </c>
      <c r="C532">
        <v>32</v>
      </c>
      <c r="D532" t="s">
        <v>379</v>
      </c>
      <c r="E532" t="s">
        <v>493</v>
      </c>
      <c r="G532" t="s">
        <v>81</v>
      </c>
      <c r="H532">
        <v>400</v>
      </c>
      <c r="K532">
        <v>1</v>
      </c>
      <c r="M532" t="s">
        <v>20</v>
      </c>
      <c r="O532" t="s">
        <v>1342</v>
      </c>
    </row>
    <row r="533" spans="1:15" x14ac:dyDescent="0.3">
      <c r="A533" s="2">
        <v>6481</v>
      </c>
      <c r="C533">
        <v>32</v>
      </c>
      <c r="D533" t="s">
        <v>379</v>
      </c>
      <c r="E533" t="s">
        <v>1341</v>
      </c>
      <c r="G533" t="s">
        <v>81</v>
      </c>
      <c r="K533">
        <v>3</v>
      </c>
      <c r="M533" t="s">
        <v>20</v>
      </c>
      <c r="O533" t="s">
        <v>1342</v>
      </c>
    </row>
    <row r="534" spans="1:15" x14ac:dyDescent="0.3">
      <c r="A534" s="2">
        <v>6481</v>
      </c>
      <c r="C534">
        <v>32</v>
      </c>
      <c r="D534" t="s">
        <v>39</v>
      </c>
      <c r="E534" t="s">
        <v>110</v>
      </c>
      <c r="F534" t="s">
        <v>451</v>
      </c>
      <c r="G534" t="s">
        <v>81</v>
      </c>
      <c r="K534">
        <v>2</v>
      </c>
      <c r="M534" t="s">
        <v>20</v>
      </c>
      <c r="O534" t="s">
        <v>1348</v>
      </c>
    </row>
    <row r="535" spans="1:15" x14ac:dyDescent="0.3">
      <c r="A535" s="2">
        <v>6482</v>
      </c>
      <c r="B535" t="s">
        <v>59</v>
      </c>
      <c r="C535">
        <v>32</v>
      </c>
      <c r="D535" t="s">
        <v>199</v>
      </c>
      <c r="E535" t="s">
        <v>1345</v>
      </c>
      <c r="F535" t="s">
        <v>1347</v>
      </c>
      <c r="G535" t="s">
        <v>24</v>
      </c>
      <c r="H535">
        <v>1700</v>
      </c>
      <c r="M535" t="s">
        <v>20</v>
      </c>
      <c r="O535" t="s">
        <v>1346</v>
      </c>
    </row>
    <row r="536" spans="1:15" x14ac:dyDescent="0.3">
      <c r="A536" s="2">
        <v>6482</v>
      </c>
      <c r="B536" t="s">
        <v>16</v>
      </c>
      <c r="C536">
        <v>32</v>
      </c>
      <c r="D536" t="s">
        <v>379</v>
      </c>
      <c r="E536" t="s">
        <v>1349</v>
      </c>
      <c r="F536" t="s">
        <v>1350</v>
      </c>
      <c r="H536">
        <v>1575</v>
      </c>
      <c r="K536">
        <v>4</v>
      </c>
      <c r="M536" t="s">
        <v>20</v>
      </c>
      <c r="O536" t="s">
        <v>1351</v>
      </c>
    </row>
    <row r="537" spans="1:15" x14ac:dyDescent="0.3">
      <c r="A537" s="2">
        <v>6482</v>
      </c>
      <c r="B537" t="s">
        <v>16</v>
      </c>
      <c r="C537">
        <v>32</v>
      </c>
      <c r="D537" t="s">
        <v>1041</v>
      </c>
      <c r="E537" t="s">
        <v>1352</v>
      </c>
      <c r="F537" t="s">
        <v>80</v>
      </c>
      <c r="G537" t="s">
        <v>81</v>
      </c>
      <c r="H537">
        <v>1800</v>
      </c>
      <c r="K537">
        <v>2</v>
      </c>
      <c r="M537" t="s">
        <v>20</v>
      </c>
      <c r="O537" t="s">
        <v>1353</v>
      </c>
    </row>
    <row r="538" spans="1:15" x14ac:dyDescent="0.3">
      <c r="A538" s="2">
        <v>6482</v>
      </c>
      <c r="B538" t="s">
        <v>16</v>
      </c>
      <c r="C538" t="s">
        <v>1543</v>
      </c>
      <c r="D538" t="s">
        <v>199</v>
      </c>
      <c r="E538" t="s">
        <v>550</v>
      </c>
      <c r="F538" t="s">
        <v>204</v>
      </c>
      <c r="G538" t="s">
        <v>24</v>
      </c>
      <c r="H538">
        <v>20000</v>
      </c>
      <c r="M538" t="s">
        <v>20</v>
      </c>
      <c r="O538" t="s">
        <v>1544</v>
      </c>
    </row>
    <row r="539" spans="1:15" x14ac:dyDescent="0.3">
      <c r="A539" s="2">
        <v>6483</v>
      </c>
      <c r="C539">
        <v>32</v>
      </c>
      <c r="D539" t="s">
        <v>1355</v>
      </c>
      <c r="E539" t="s">
        <v>1354</v>
      </c>
      <c r="H539">
        <v>685</v>
      </c>
      <c r="J539" t="s">
        <v>66</v>
      </c>
      <c r="M539" t="s">
        <v>15</v>
      </c>
      <c r="O539" t="s">
        <v>1356</v>
      </c>
    </row>
    <row r="540" spans="1:15" x14ac:dyDescent="0.3">
      <c r="A540" s="2">
        <v>6483</v>
      </c>
      <c r="B540" t="s">
        <v>16</v>
      </c>
      <c r="C540">
        <v>32</v>
      </c>
      <c r="D540" t="s">
        <v>379</v>
      </c>
      <c r="E540" t="s">
        <v>493</v>
      </c>
      <c r="F540" t="s">
        <v>1357</v>
      </c>
      <c r="G540" t="s">
        <v>1358</v>
      </c>
      <c r="H540">
        <v>2000</v>
      </c>
      <c r="K540">
        <v>6</v>
      </c>
      <c r="M540" t="s">
        <v>20</v>
      </c>
      <c r="O540" t="s">
        <v>1359</v>
      </c>
    </row>
    <row r="541" spans="1:15" x14ac:dyDescent="0.3">
      <c r="A541" s="2">
        <v>6483</v>
      </c>
      <c r="B541" t="s">
        <v>16</v>
      </c>
      <c r="C541">
        <v>32</v>
      </c>
      <c r="D541" t="s">
        <v>379</v>
      </c>
      <c r="E541" t="s">
        <v>639</v>
      </c>
      <c r="G541" t="s">
        <v>81</v>
      </c>
      <c r="H541">
        <v>1415</v>
      </c>
      <c r="K541">
        <v>4</v>
      </c>
      <c r="M541" t="s">
        <v>20</v>
      </c>
      <c r="O541" t="s">
        <v>1360</v>
      </c>
    </row>
    <row r="542" spans="1:15" x14ac:dyDescent="0.3">
      <c r="A542" s="2">
        <v>6483</v>
      </c>
      <c r="B542" t="s">
        <v>16</v>
      </c>
      <c r="C542">
        <v>32</v>
      </c>
      <c r="D542" t="s">
        <v>379</v>
      </c>
      <c r="E542" t="s">
        <v>1069</v>
      </c>
      <c r="G542" t="s">
        <v>476</v>
      </c>
      <c r="H542">
        <v>100</v>
      </c>
      <c r="K542">
        <v>1</v>
      </c>
      <c r="M542" t="s">
        <v>20</v>
      </c>
      <c r="O542" t="s">
        <v>1360</v>
      </c>
    </row>
    <row r="543" spans="1:15" x14ac:dyDescent="0.3">
      <c r="A543" s="2">
        <v>6483</v>
      </c>
      <c r="B543" t="s">
        <v>16</v>
      </c>
      <c r="C543">
        <v>33</v>
      </c>
      <c r="D543" t="s">
        <v>29</v>
      </c>
      <c r="E543" t="s">
        <v>1073</v>
      </c>
      <c r="F543" t="s">
        <v>41</v>
      </c>
      <c r="G543" t="s">
        <v>42</v>
      </c>
      <c r="H543">
        <v>100</v>
      </c>
      <c r="K543">
        <v>1</v>
      </c>
      <c r="M543" t="s">
        <v>20</v>
      </c>
      <c r="O543" t="s">
        <v>1403</v>
      </c>
    </row>
    <row r="544" spans="1:15" x14ac:dyDescent="0.3">
      <c r="A544" s="2">
        <v>6483</v>
      </c>
      <c r="B544" t="s">
        <v>16</v>
      </c>
      <c r="C544">
        <v>33</v>
      </c>
      <c r="D544" t="s">
        <v>29</v>
      </c>
      <c r="E544" t="s">
        <v>1396</v>
      </c>
      <c r="F544" t="s">
        <v>41</v>
      </c>
      <c r="G544" t="s">
        <v>42</v>
      </c>
      <c r="K544">
        <v>3</v>
      </c>
      <c r="M544" t="s">
        <v>20</v>
      </c>
      <c r="O544" t="s">
        <v>1404</v>
      </c>
    </row>
    <row r="545" spans="1:15" x14ac:dyDescent="0.3">
      <c r="A545" s="2">
        <v>6483</v>
      </c>
      <c r="B545" t="s">
        <v>16</v>
      </c>
      <c r="C545">
        <v>33</v>
      </c>
      <c r="D545" t="s">
        <v>29</v>
      </c>
      <c r="E545" t="s">
        <v>1234</v>
      </c>
      <c r="F545" t="s">
        <v>1405</v>
      </c>
      <c r="G545" t="s">
        <v>14</v>
      </c>
      <c r="M545" t="s">
        <v>20</v>
      </c>
      <c r="O545" t="s">
        <v>1406</v>
      </c>
    </row>
    <row r="546" spans="1:15" x14ac:dyDescent="0.3">
      <c r="A546" s="2">
        <v>6483</v>
      </c>
      <c r="B546" t="s">
        <v>16</v>
      </c>
      <c r="C546" s="10">
        <v>36</v>
      </c>
      <c r="D546" t="s">
        <v>29</v>
      </c>
      <c r="E546" t="s">
        <v>1146</v>
      </c>
      <c r="F546" t="s">
        <v>1541</v>
      </c>
      <c r="G546" t="s">
        <v>32</v>
      </c>
      <c r="M546" t="s">
        <v>20</v>
      </c>
      <c r="O546" t="s">
        <v>1809</v>
      </c>
    </row>
    <row r="547" spans="1:15" x14ac:dyDescent="0.3">
      <c r="A547" s="2">
        <v>6484</v>
      </c>
      <c r="C547">
        <v>32</v>
      </c>
      <c r="D547" t="s">
        <v>39</v>
      </c>
      <c r="E547" t="s">
        <v>1362</v>
      </c>
      <c r="F547" t="s">
        <v>1361</v>
      </c>
      <c r="G547" t="s">
        <v>1363</v>
      </c>
      <c r="H547">
        <v>9400</v>
      </c>
      <c r="M547" t="s">
        <v>15</v>
      </c>
      <c r="O547" t="s">
        <v>1364</v>
      </c>
    </row>
    <row r="548" spans="1:15" x14ac:dyDescent="0.3">
      <c r="A548" s="2">
        <v>6484</v>
      </c>
      <c r="C548">
        <v>32</v>
      </c>
      <c r="D548" t="s">
        <v>199</v>
      </c>
      <c r="E548" t="s">
        <v>1365</v>
      </c>
      <c r="F548" t="s">
        <v>1367</v>
      </c>
      <c r="G548" t="s">
        <v>42</v>
      </c>
      <c r="H548">
        <v>20000</v>
      </c>
      <c r="M548" t="s">
        <v>15</v>
      </c>
      <c r="O548" t="s">
        <v>1366</v>
      </c>
    </row>
    <row r="549" spans="1:15" x14ac:dyDescent="0.3">
      <c r="A549" s="2">
        <v>6484</v>
      </c>
      <c r="C549">
        <v>32</v>
      </c>
      <c r="D549" t="s">
        <v>29</v>
      </c>
      <c r="E549" t="s">
        <v>1368</v>
      </c>
      <c r="F549" t="s">
        <v>108</v>
      </c>
      <c r="G549" t="s">
        <v>42</v>
      </c>
      <c r="H549">
        <v>14400</v>
      </c>
      <c r="M549" t="s">
        <v>15</v>
      </c>
    </row>
    <row r="550" spans="1:15" x14ac:dyDescent="0.3">
      <c r="A550" s="2">
        <v>6484</v>
      </c>
      <c r="B550" t="s">
        <v>16</v>
      </c>
      <c r="C550">
        <v>32</v>
      </c>
      <c r="E550" t="s">
        <v>1372</v>
      </c>
      <c r="F550" t="s">
        <v>181</v>
      </c>
      <c r="G550" s="17" t="s">
        <v>81</v>
      </c>
      <c r="H550">
        <v>10800</v>
      </c>
      <c r="M550" t="s">
        <v>20</v>
      </c>
      <c r="O550" t="s">
        <v>1377</v>
      </c>
    </row>
    <row r="551" spans="1:15" x14ac:dyDescent="0.3">
      <c r="A551" s="2">
        <v>6484</v>
      </c>
      <c r="B551" t="s">
        <v>16</v>
      </c>
      <c r="C551">
        <v>32</v>
      </c>
      <c r="E551" t="s">
        <v>1373</v>
      </c>
      <c r="F551" t="s">
        <v>181</v>
      </c>
      <c r="G551" s="17" t="s">
        <v>81</v>
      </c>
      <c r="H551">
        <v>2500</v>
      </c>
      <c r="M551" t="s">
        <v>20</v>
      </c>
      <c r="O551" t="s">
        <v>1376</v>
      </c>
    </row>
    <row r="552" spans="1:15" x14ac:dyDescent="0.3">
      <c r="A552" s="2">
        <v>6484</v>
      </c>
      <c r="B552" t="s">
        <v>16</v>
      </c>
      <c r="C552">
        <v>32</v>
      </c>
      <c r="E552" t="s">
        <v>1374</v>
      </c>
      <c r="F552" t="s">
        <v>181</v>
      </c>
      <c r="G552" s="17" t="s">
        <v>81</v>
      </c>
      <c r="H552">
        <v>2300</v>
      </c>
      <c r="M552" t="s">
        <v>20</v>
      </c>
      <c r="O552" t="s">
        <v>1376</v>
      </c>
    </row>
    <row r="553" spans="1:15" x14ac:dyDescent="0.3">
      <c r="A553" s="2">
        <v>6484</v>
      </c>
      <c r="B553" t="s">
        <v>16</v>
      </c>
      <c r="C553">
        <v>32</v>
      </c>
      <c r="E553" t="s">
        <v>1375</v>
      </c>
      <c r="F553" t="s">
        <v>181</v>
      </c>
      <c r="G553" s="17" t="s">
        <v>81</v>
      </c>
      <c r="H553">
        <v>4000</v>
      </c>
      <c r="M553" t="s">
        <v>20</v>
      </c>
      <c r="O553" t="s">
        <v>1376</v>
      </c>
    </row>
    <row r="554" spans="1:15" x14ac:dyDescent="0.3">
      <c r="A554" s="2">
        <v>6485</v>
      </c>
      <c r="C554">
        <v>32</v>
      </c>
      <c r="D554" t="s">
        <v>379</v>
      </c>
      <c r="E554" t="s">
        <v>493</v>
      </c>
      <c r="G554" t="s">
        <v>81</v>
      </c>
      <c r="H554">
        <v>425</v>
      </c>
      <c r="K554">
        <v>1</v>
      </c>
      <c r="M554" t="s">
        <v>392</v>
      </c>
      <c r="O554" t="s">
        <v>1369</v>
      </c>
    </row>
    <row r="555" spans="1:15" x14ac:dyDescent="0.3">
      <c r="A555" s="2">
        <v>6485</v>
      </c>
      <c r="C555">
        <v>32</v>
      </c>
      <c r="D555" t="s">
        <v>1041</v>
      </c>
      <c r="E555" t="s">
        <v>493</v>
      </c>
      <c r="G555" t="s">
        <v>81</v>
      </c>
      <c r="H555">
        <v>900</v>
      </c>
      <c r="K555">
        <v>1</v>
      </c>
      <c r="M555" t="s">
        <v>392</v>
      </c>
      <c r="O555" t="s">
        <v>1369</v>
      </c>
    </row>
    <row r="556" spans="1:15" x14ac:dyDescent="0.3">
      <c r="A556" s="2">
        <v>6485</v>
      </c>
      <c r="C556">
        <v>32</v>
      </c>
      <c r="D556" t="s">
        <v>379</v>
      </c>
      <c r="E556" t="s">
        <v>474</v>
      </c>
      <c r="G556" t="s">
        <v>81</v>
      </c>
      <c r="H556">
        <v>350</v>
      </c>
      <c r="K556">
        <v>1</v>
      </c>
      <c r="M556" t="s">
        <v>392</v>
      </c>
      <c r="O556" t="s">
        <v>1369</v>
      </c>
    </row>
    <row r="557" spans="1:15" x14ac:dyDescent="0.3">
      <c r="A557" s="2">
        <v>6485</v>
      </c>
      <c r="C557">
        <v>32</v>
      </c>
      <c r="D557" t="s">
        <v>379</v>
      </c>
      <c r="E557" t="s">
        <v>1370</v>
      </c>
      <c r="G557" t="s">
        <v>81</v>
      </c>
      <c r="H557">
        <v>1050</v>
      </c>
      <c r="K557">
        <v>3</v>
      </c>
      <c r="M557" t="s">
        <v>392</v>
      </c>
      <c r="O557" t="s">
        <v>1369</v>
      </c>
    </row>
    <row r="558" spans="1:15" x14ac:dyDescent="0.3">
      <c r="A558" s="2">
        <v>6485</v>
      </c>
      <c r="C558">
        <v>32</v>
      </c>
      <c r="D558" t="s">
        <v>379</v>
      </c>
      <c r="E558" t="s">
        <v>1371</v>
      </c>
      <c r="G558" t="s">
        <v>81</v>
      </c>
      <c r="H558">
        <v>900</v>
      </c>
      <c r="K558">
        <v>1</v>
      </c>
      <c r="M558" t="s">
        <v>392</v>
      </c>
      <c r="O558" t="s">
        <v>1369</v>
      </c>
    </row>
    <row r="559" spans="1:15" x14ac:dyDescent="0.3">
      <c r="A559" s="2">
        <v>6485</v>
      </c>
      <c r="C559">
        <v>32</v>
      </c>
      <c r="D559" t="s">
        <v>1355</v>
      </c>
      <c r="E559" t="s">
        <v>1378</v>
      </c>
      <c r="F559" t="s">
        <v>425</v>
      </c>
      <c r="G559" s="17" t="s">
        <v>81</v>
      </c>
      <c r="H559">
        <v>1075</v>
      </c>
      <c r="J559" t="s">
        <v>66</v>
      </c>
      <c r="M559" t="s">
        <v>15</v>
      </c>
      <c r="O559" t="s">
        <v>1379</v>
      </c>
    </row>
    <row r="560" spans="1:15" x14ac:dyDescent="0.3">
      <c r="A560" s="2">
        <v>6486</v>
      </c>
      <c r="B560" t="s">
        <v>16</v>
      </c>
      <c r="C560">
        <v>33</v>
      </c>
      <c r="D560" t="s">
        <v>39</v>
      </c>
      <c r="E560" t="s">
        <v>1380</v>
      </c>
      <c r="F560" t="s">
        <v>1381</v>
      </c>
      <c r="G560" s="17" t="s">
        <v>439</v>
      </c>
      <c r="H560">
        <v>8200</v>
      </c>
      <c r="M560" t="s">
        <v>392</v>
      </c>
    </row>
    <row r="561" spans="1:15" x14ac:dyDescent="0.3">
      <c r="A561" s="2">
        <v>6486</v>
      </c>
      <c r="C561">
        <v>33</v>
      </c>
      <c r="D561" t="s">
        <v>199</v>
      </c>
      <c r="E561" t="s">
        <v>1383</v>
      </c>
      <c r="F561" t="s">
        <v>1382</v>
      </c>
      <c r="G561" t="s">
        <v>24</v>
      </c>
      <c r="H561">
        <v>6500</v>
      </c>
      <c r="J561" t="s">
        <v>66</v>
      </c>
      <c r="M561" t="s">
        <v>15</v>
      </c>
      <c r="O561" t="s">
        <v>1384</v>
      </c>
    </row>
    <row r="562" spans="1:15" x14ac:dyDescent="0.3">
      <c r="A562" s="2">
        <v>6486</v>
      </c>
      <c r="C562">
        <v>33</v>
      </c>
      <c r="E562" t="s">
        <v>1385</v>
      </c>
      <c r="F562" t="s">
        <v>1386</v>
      </c>
      <c r="G562" t="s">
        <v>14</v>
      </c>
      <c r="M562" t="s">
        <v>15</v>
      </c>
      <c r="O562" t="s">
        <v>1387</v>
      </c>
    </row>
    <row r="563" spans="1:15" x14ac:dyDescent="0.3">
      <c r="A563" s="2">
        <v>6486</v>
      </c>
      <c r="C563">
        <v>33</v>
      </c>
      <c r="E563" t="s">
        <v>308</v>
      </c>
      <c r="F563" t="s">
        <v>191</v>
      </c>
      <c r="G563" s="17" t="s">
        <v>81</v>
      </c>
      <c r="H563">
        <v>475</v>
      </c>
      <c r="M563" t="s">
        <v>15</v>
      </c>
    </row>
    <row r="564" spans="1:15" x14ac:dyDescent="0.3">
      <c r="A564" s="2">
        <v>6486</v>
      </c>
      <c r="C564">
        <v>33</v>
      </c>
      <c r="E564" t="s">
        <v>1354</v>
      </c>
      <c r="F564" t="s">
        <v>466</v>
      </c>
      <c r="G564" s="17" t="s">
        <v>81</v>
      </c>
      <c r="M564" t="s">
        <v>15</v>
      </c>
    </row>
    <row r="565" spans="1:15" x14ac:dyDescent="0.3">
      <c r="A565" s="2">
        <v>6489</v>
      </c>
      <c r="C565">
        <v>33</v>
      </c>
      <c r="D565" t="s">
        <v>969</v>
      </c>
      <c r="E565" t="s">
        <v>1393</v>
      </c>
      <c r="N565" t="s">
        <v>417</v>
      </c>
      <c r="O565" t="s">
        <v>1394</v>
      </c>
    </row>
    <row r="566" spans="1:15" x14ac:dyDescent="0.3">
      <c r="A566" s="2">
        <v>6489</v>
      </c>
      <c r="C566">
        <v>33</v>
      </c>
      <c r="D566" t="s">
        <v>969</v>
      </c>
      <c r="E566" t="s">
        <v>77</v>
      </c>
      <c r="F566" t="s">
        <v>41</v>
      </c>
      <c r="G566" t="s">
        <v>42</v>
      </c>
      <c r="N566" t="s">
        <v>417</v>
      </c>
      <c r="O566" t="s">
        <v>1395</v>
      </c>
    </row>
    <row r="567" spans="1:15" x14ac:dyDescent="0.3">
      <c r="A567" s="14">
        <v>6489</v>
      </c>
      <c r="C567">
        <v>33</v>
      </c>
      <c r="D567" t="s">
        <v>29</v>
      </c>
      <c r="E567" t="s">
        <v>1396</v>
      </c>
      <c r="F567" t="s">
        <v>41</v>
      </c>
      <c r="G567" t="s">
        <v>42</v>
      </c>
      <c r="N567" t="s">
        <v>417</v>
      </c>
      <c r="O567" t="s">
        <v>1397</v>
      </c>
    </row>
    <row r="568" spans="1:15" x14ac:dyDescent="0.3">
      <c r="A568" s="2">
        <v>6490</v>
      </c>
      <c r="B568" t="s">
        <v>16</v>
      </c>
      <c r="C568">
        <v>33</v>
      </c>
      <c r="D568" t="s">
        <v>969</v>
      </c>
      <c r="E568" t="s">
        <v>1389</v>
      </c>
      <c r="F568" t="s">
        <v>1390</v>
      </c>
      <c r="G568" t="s">
        <v>24</v>
      </c>
      <c r="H568">
        <v>11200</v>
      </c>
      <c r="J568" t="s">
        <v>66</v>
      </c>
      <c r="M568" t="s">
        <v>392</v>
      </c>
    </row>
    <row r="569" spans="1:15" x14ac:dyDescent="0.3">
      <c r="A569" s="2">
        <v>6492</v>
      </c>
      <c r="C569">
        <v>33</v>
      </c>
      <c r="D569" t="s">
        <v>199</v>
      </c>
      <c r="E569" t="s">
        <v>1391</v>
      </c>
      <c r="F569" t="s">
        <v>1392</v>
      </c>
      <c r="G569" t="s">
        <v>24</v>
      </c>
      <c r="M569" t="s">
        <v>15</v>
      </c>
    </row>
    <row r="570" spans="1:15" x14ac:dyDescent="0.3">
      <c r="A570" s="2">
        <v>6493</v>
      </c>
      <c r="B570" t="s">
        <v>16</v>
      </c>
      <c r="C570">
        <v>34</v>
      </c>
      <c r="D570" t="s">
        <v>39</v>
      </c>
      <c r="E570" t="s">
        <v>1408</v>
      </c>
      <c r="F570" t="s">
        <v>1409</v>
      </c>
      <c r="G570" t="s">
        <v>437</v>
      </c>
      <c r="H570">
        <v>6700</v>
      </c>
      <c r="M570" t="s">
        <v>392</v>
      </c>
      <c r="O570" t="s">
        <v>1410</v>
      </c>
    </row>
    <row r="571" spans="1:15" x14ac:dyDescent="0.3">
      <c r="A571" s="2">
        <v>6493</v>
      </c>
      <c r="B571" t="s">
        <v>59</v>
      </c>
      <c r="C571">
        <v>34</v>
      </c>
      <c r="D571" t="s">
        <v>199</v>
      </c>
      <c r="E571" t="s">
        <v>1411</v>
      </c>
      <c r="F571" t="s">
        <v>584</v>
      </c>
      <c r="G571" t="s">
        <v>24</v>
      </c>
      <c r="H571">
        <v>750</v>
      </c>
      <c r="J571" t="s">
        <v>66</v>
      </c>
      <c r="M571" t="s">
        <v>20</v>
      </c>
      <c r="O571" t="s">
        <v>591</v>
      </c>
    </row>
    <row r="572" spans="1:15" x14ac:dyDescent="0.3">
      <c r="A572" s="2">
        <v>6494</v>
      </c>
      <c r="C572">
        <v>34</v>
      </c>
      <c r="D572" t="s">
        <v>199</v>
      </c>
      <c r="E572" t="s">
        <v>1414</v>
      </c>
      <c r="F572" t="s">
        <v>1415</v>
      </c>
      <c r="G572" t="s">
        <v>24</v>
      </c>
      <c r="H572">
        <v>1200</v>
      </c>
      <c r="J572" t="s">
        <v>66</v>
      </c>
      <c r="M572" t="s">
        <v>15</v>
      </c>
    </row>
    <row r="573" spans="1:15" x14ac:dyDescent="0.3">
      <c r="A573" s="2">
        <v>6494</v>
      </c>
      <c r="C573">
        <v>34</v>
      </c>
      <c r="D573" t="s">
        <v>1416</v>
      </c>
      <c r="E573" t="s">
        <v>1417</v>
      </c>
      <c r="F573" t="s">
        <v>1418</v>
      </c>
      <c r="G573" t="s">
        <v>24</v>
      </c>
      <c r="H573">
        <v>190</v>
      </c>
      <c r="M573" t="s">
        <v>15</v>
      </c>
    </row>
    <row r="574" spans="1:15" x14ac:dyDescent="0.3">
      <c r="A574" s="2">
        <v>6495</v>
      </c>
      <c r="C574">
        <v>34</v>
      </c>
      <c r="D574" t="s">
        <v>1422</v>
      </c>
      <c r="E574" t="s">
        <v>1421</v>
      </c>
      <c r="G574" t="s">
        <v>24</v>
      </c>
      <c r="M574" t="s">
        <v>38</v>
      </c>
      <c r="O574" s="16" t="s">
        <v>1423</v>
      </c>
    </row>
    <row r="575" spans="1:15" x14ac:dyDescent="0.3">
      <c r="A575" s="2">
        <v>6495</v>
      </c>
      <c r="B575" t="s">
        <v>16</v>
      </c>
      <c r="C575">
        <v>34</v>
      </c>
      <c r="D575" t="s">
        <v>29</v>
      </c>
      <c r="E575" t="s">
        <v>1424</v>
      </c>
      <c r="F575" t="s">
        <v>1425</v>
      </c>
      <c r="G575" s="28" t="s">
        <v>439</v>
      </c>
      <c r="H575">
        <v>3875</v>
      </c>
      <c r="J575" t="s">
        <v>66</v>
      </c>
      <c r="K575">
        <v>7</v>
      </c>
      <c r="M575" t="s">
        <v>392</v>
      </c>
      <c r="O575" t="s">
        <v>1426</v>
      </c>
    </row>
    <row r="576" spans="1:15" x14ac:dyDescent="0.3">
      <c r="A576" s="2">
        <v>6496</v>
      </c>
      <c r="C576">
        <v>34</v>
      </c>
      <c r="E576" t="s">
        <v>1427</v>
      </c>
      <c r="G576" s="28" t="s">
        <v>81</v>
      </c>
      <c r="H576">
        <v>750</v>
      </c>
      <c r="K576">
        <v>3</v>
      </c>
      <c r="M576" t="s">
        <v>38</v>
      </c>
      <c r="O576" t="s">
        <v>1428</v>
      </c>
    </row>
    <row r="577" spans="1:15" x14ac:dyDescent="0.3">
      <c r="A577" s="2">
        <v>6496</v>
      </c>
      <c r="C577">
        <v>34</v>
      </c>
      <c r="E577" t="s">
        <v>1447</v>
      </c>
      <c r="G577" t="s">
        <v>24</v>
      </c>
      <c r="N577" t="s">
        <v>417</v>
      </c>
      <c r="O577" t="s">
        <v>1448</v>
      </c>
    </row>
    <row r="578" spans="1:15" x14ac:dyDescent="0.3">
      <c r="A578" s="2">
        <v>6497</v>
      </c>
      <c r="B578" t="s">
        <v>923</v>
      </c>
      <c r="C578">
        <v>34</v>
      </c>
      <c r="D578" t="s">
        <v>39</v>
      </c>
      <c r="E578" t="s">
        <v>1170</v>
      </c>
      <c r="F578" t="s">
        <v>72</v>
      </c>
      <c r="G578" t="s">
        <v>14</v>
      </c>
      <c r="H578">
        <v>5300</v>
      </c>
      <c r="M578" t="s">
        <v>20</v>
      </c>
    </row>
    <row r="579" spans="1:15" x14ac:dyDescent="0.3">
      <c r="A579" s="2">
        <v>6497</v>
      </c>
      <c r="B579" t="s">
        <v>59</v>
      </c>
      <c r="C579">
        <v>34</v>
      </c>
      <c r="D579" t="s">
        <v>199</v>
      </c>
      <c r="E579" t="s">
        <v>1429</v>
      </c>
      <c r="F579" t="s">
        <v>1430</v>
      </c>
      <c r="G579" t="s">
        <v>24</v>
      </c>
      <c r="H579">
        <v>3000</v>
      </c>
      <c r="J579" t="s">
        <v>66</v>
      </c>
      <c r="M579" t="s">
        <v>20</v>
      </c>
    </row>
    <row r="580" spans="1:15" x14ac:dyDescent="0.3">
      <c r="A580" s="2">
        <v>6497</v>
      </c>
      <c r="C580">
        <v>34</v>
      </c>
      <c r="D580" t="s">
        <v>199</v>
      </c>
      <c r="E580" t="s">
        <v>1431</v>
      </c>
      <c r="F580" t="s">
        <v>1432</v>
      </c>
      <c r="G580" s="28" t="s">
        <v>439</v>
      </c>
      <c r="H580">
        <v>750</v>
      </c>
      <c r="K580">
        <v>3</v>
      </c>
      <c r="M580" t="s">
        <v>20</v>
      </c>
      <c r="O580" t="s">
        <v>1433</v>
      </c>
    </row>
    <row r="581" spans="1:15" x14ac:dyDescent="0.3">
      <c r="A581" s="2">
        <v>6498</v>
      </c>
      <c r="B581" t="s">
        <v>16</v>
      </c>
      <c r="C581">
        <v>34</v>
      </c>
      <c r="D581" t="s">
        <v>39</v>
      </c>
      <c r="E581" t="s">
        <v>110</v>
      </c>
      <c r="G581" t="s">
        <v>476</v>
      </c>
      <c r="H581">
        <v>3038</v>
      </c>
      <c r="M581" t="s">
        <v>392</v>
      </c>
      <c r="O581" t="s">
        <v>1436</v>
      </c>
    </row>
    <row r="582" spans="1:15" x14ac:dyDescent="0.3">
      <c r="A582" s="2">
        <v>6498</v>
      </c>
      <c r="B582" t="s">
        <v>16</v>
      </c>
      <c r="C582">
        <v>34</v>
      </c>
      <c r="D582" t="s">
        <v>39</v>
      </c>
      <c r="E582" t="s">
        <v>1435</v>
      </c>
      <c r="F582" t="s">
        <v>204</v>
      </c>
      <c r="G582" t="s">
        <v>24</v>
      </c>
      <c r="H582">
        <v>5500</v>
      </c>
      <c r="J582" t="s">
        <v>66</v>
      </c>
      <c r="M582" t="s">
        <v>392</v>
      </c>
      <c r="O582" t="s">
        <v>1436</v>
      </c>
    </row>
    <row r="583" spans="1:15" x14ac:dyDescent="0.3">
      <c r="A583" s="2">
        <v>6498</v>
      </c>
      <c r="B583" t="s">
        <v>51</v>
      </c>
      <c r="C583">
        <v>34</v>
      </c>
      <c r="D583" t="s">
        <v>199</v>
      </c>
      <c r="E583" t="s">
        <v>1437</v>
      </c>
      <c r="F583" t="s">
        <v>1438</v>
      </c>
      <c r="G583" t="s">
        <v>437</v>
      </c>
      <c r="H583">
        <v>3000</v>
      </c>
      <c r="M583" t="s">
        <v>20</v>
      </c>
    </row>
    <row r="584" spans="1:15" x14ac:dyDescent="0.3">
      <c r="A584" s="2">
        <v>6498</v>
      </c>
      <c r="C584">
        <v>34</v>
      </c>
      <c r="E584" t="s">
        <v>205</v>
      </c>
      <c r="F584" t="s">
        <v>1439</v>
      </c>
      <c r="G584" t="s">
        <v>24</v>
      </c>
      <c r="M584" t="s">
        <v>15</v>
      </c>
    </row>
    <row r="585" spans="1:15" x14ac:dyDescent="0.3">
      <c r="A585" s="2">
        <v>6499</v>
      </c>
      <c r="B585" t="s">
        <v>16</v>
      </c>
      <c r="C585">
        <v>34</v>
      </c>
      <c r="D585" t="s">
        <v>39</v>
      </c>
      <c r="E585" t="s">
        <v>1440</v>
      </c>
      <c r="F585" t="s">
        <v>1441</v>
      </c>
      <c r="G585" s="28" t="s">
        <v>1130</v>
      </c>
      <c r="H585">
        <v>9020</v>
      </c>
      <c r="M585" t="s">
        <v>392</v>
      </c>
    </row>
    <row r="586" spans="1:15" x14ac:dyDescent="0.3">
      <c r="A586" s="2">
        <v>6499</v>
      </c>
      <c r="B586" t="s">
        <v>58</v>
      </c>
      <c r="C586">
        <v>34</v>
      </c>
      <c r="D586" t="s">
        <v>199</v>
      </c>
      <c r="E586" t="s">
        <v>1442</v>
      </c>
      <c r="F586" t="s">
        <v>1443</v>
      </c>
      <c r="G586" t="s">
        <v>24</v>
      </c>
      <c r="H586">
        <v>2750</v>
      </c>
      <c r="M586" t="s">
        <v>20</v>
      </c>
    </row>
    <row r="587" spans="1:15" x14ac:dyDescent="0.3">
      <c r="A587" s="2">
        <v>6499</v>
      </c>
      <c r="B587" t="s">
        <v>21</v>
      </c>
      <c r="C587">
        <v>34</v>
      </c>
      <c r="D587" t="s">
        <v>711</v>
      </c>
      <c r="E587" t="s">
        <v>1444</v>
      </c>
      <c r="F587" t="s">
        <v>181</v>
      </c>
      <c r="G587" s="28" t="s">
        <v>81</v>
      </c>
      <c r="H587">
        <v>7675</v>
      </c>
      <c r="J587" t="s">
        <v>66</v>
      </c>
      <c r="M587" t="s">
        <v>20</v>
      </c>
      <c r="O587" t="s">
        <v>1445</v>
      </c>
    </row>
    <row r="588" spans="1:15" x14ac:dyDescent="0.3">
      <c r="A588" s="2">
        <v>6499</v>
      </c>
      <c r="C588">
        <v>34</v>
      </c>
      <c r="E588" t="s">
        <v>205</v>
      </c>
      <c r="F588" t="s">
        <v>1439</v>
      </c>
      <c r="G588" t="s">
        <v>24</v>
      </c>
      <c r="M588" t="s">
        <v>15</v>
      </c>
      <c r="O588" t="s">
        <v>1446</v>
      </c>
    </row>
    <row r="589" spans="1:15" x14ac:dyDescent="0.3">
      <c r="A589" s="2">
        <v>6500</v>
      </c>
      <c r="C589">
        <v>35</v>
      </c>
      <c r="D589" t="s">
        <v>39</v>
      </c>
      <c r="E589" t="s">
        <v>1453</v>
      </c>
      <c r="F589" t="s">
        <v>743</v>
      </c>
      <c r="G589" s="28" t="s">
        <v>24</v>
      </c>
      <c r="M589" t="s">
        <v>15</v>
      </c>
    </row>
    <row r="590" spans="1:15" x14ac:dyDescent="0.3">
      <c r="A590" s="2">
        <v>6500</v>
      </c>
      <c r="B590" t="s">
        <v>58</v>
      </c>
      <c r="C590">
        <v>35</v>
      </c>
      <c r="D590" t="s">
        <v>199</v>
      </c>
      <c r="E590" t="s">
        <v>1454</v>
      </c>
      <c r="F590" t="s">
        <v>1455</v>
      </c>
      <c r="G590" t="s">
        <v>437</v>
      </c>
      <c r="H590">
        <v>2000</v>
      </c>
      <c r="M590" t="s">
        <v>20</v>
      </c>
    </row>
    <row r="591" spans="1:15" x14ac:dyDescent="0.3">
      <c r="A591" s="2">
        <v>6500</v>
      </c>
      <c r="B591" t="s">
        <v>21</v>
      </c>
      <c r="C591">
        <v>35</v>
      </c>
      <c r="D591" t="s">
        <v>711</v>
      </c>
      <c r="E591" t="s">
        <v>1444</v>
      </c>
      <c r="F591" t="s">
        <v>451</v>
      </c>
      <c r="G591" t="s">
        <v>81</v>
      </c>
      <c r="H591">
        <v>4525</v>
      </c>
      <c r="J591" t="s">
        <v>66</v>
      </c>
      <c r="L591" t="s">
        <v>417</v>
      </c>
      <c r="M591" t="s">
        <v>20</v>
      </c>
      <c r="O591" t="s">
        <v>1456</v>
      </c>
    </row>
    <row r="592" spans="1:15" x14ac:dyDescent="0.3">
      <c r="A592" s="2">
        <v>6501</v>
      </c>
      <c r="B592" t="s">
        <v>51</v>
      </c>
      <c r="C592">
        <v>35</v>
      </c>
      <c r="D592" t="s">
        <v>199</v>
      </c>
      <c r="E592" t="s">
        <v>1442</v>
      </c>
      <c r="F592" t="s">
        <v>1443</v>
      </c>
      <c r="G592" t="s">
        <v>24</v>
      </c>
      <c r="H592">
        <v>3350</v>
      </c>
      <c r="M592" t="s">
        <v>20</v>
      </c>
      <c r="O592" t="s">
        <v>1460</v>
      </c>
    </row>
    <row r="593" spans="1:15" x14ac:dyDescent="0.3">
      <c r="A593" s="2">
        <v>6501</v>
      </c>
      <c r="B593" t="s">
        <v>21</v>
      </c>
      <c r="C593">
        <v>35</v>
      </c>
      <c r="D593" t="s">
        <v>199</v>
      </c>
      <c r="E593" t="s">
        <v>1461</v>
      </c>
      <c r="F593" t="s">
        <v>1462</v>
      </c>
      <c r="G593" t="s">
        <v>24</v>
      </c>
      <c r="H593">
        <v>2900</v>
      </c>
      <c r="M593" t="s">
        <v>20</v>
      </c>
    </row>
    <row r="594" spans="1:15" x14ac:dyDescent="0.3">
      <c r="A594" s="2">
        <v>6501</v>
      </c>
      <c r="B594" t="s">
        <v>59</v>
      </c>
      <c r="C594">
        <v>35</v>
      </c>
      <c r="D594" t="s">
        <v>39</v>
      </c>
      <c r="E594" t="s">
        <v>1463</v>
      </c>
      <c r="F594" t="s">
        <v>1464</v>
      </c>
      <c r="G594" t="s">
        <v>24</v>
      </c>
      <c r="H594">
        <v>5415</v>
      </c>
      <c r="M594" t="s">
        <v>20</v>
      </c>
    </row>
    <row r="595" spans="1:15" x14ac:dyDescent="0.3">
      <c r="A595" s="2">
        <v>6501</v>
      </c>
      <c r="B595" t="s">
        <v>16</v>
      </c>
      <c r="C595">
        <v>35</v>
      </c>
      <c r="D595" t="s">
        <v>39</v>
      </c>
      <c r="E595" t="s">
        <v>110</v>
      </c>
      <c r="F595" t="s">
        <v>1469</v>
      </c>
      <c r="G595" s="28" t="s">
        <v>476</v>
      </c>
      <c r="H595">
        <v>1000</v>
      </c>
      <c r="M595" t="s">
        <v>20</v>
      </c>
      <c r="O595" t="s">
        <v>3722</v>
      </c>
    </row>
    <row r="596" spans="1:15" x14ac:dyDescent="0.3">
      <c r="A596" s="2">
        <v>6501</v>
      </c>
      <c r="B596" t="s">
        <v>16</v>
      </c>
      <c r="C596">
        <v>35</v>
      </c>
      <c r="E596" t="s">
        <v>1468</v>
      </c>
      <c r="G596" s="28" t="s">
        <v>24</v>
      </c>
      <c r="H596">
        <v>5500</v>
      </c>
      <c r="M596" t="s">
        <v>20</v>
      </c>
      <c r="O596" t="s">
        <v>1467</v>
      </c>
    </row>
    <row r="597" spans="1:15" x14ac:dyDescent="0.3">
      <c r="A597" s="2">
        <v>6502</v>
      </c>
      <c r="B597" t="s">
        <v>59</v>
      </c>
      <c r="C597">
        <v>35</v>
      </c>
      <c r="E597" t="s">
        <v>1470</v>
      </c>
      <c r="G597" s="28" t="s">
        <v>24</v>
      </c>
      <c r="H597">
        <v>5500</v>
      </c>
      <c r="M597" t="s">
        <v>20</v>
      </c>
      <c r="O597" t="s">
        <v>1471</v>
      </c>
    </row>
    <row r="598" spans="1:15" x14ac:dyDescent="0.3">
      <c r="A598" s="2">
        <v>6502</v>
      </c>
      <c r="B598" t="s">
        <v>21</v>
      </c>
      <c r="C598">
        <v>35</v>
      </c>
      <c r="E598" t="s">
        <v>1472</v>
      </c>
      <c r="G598" s="28" t="s">
        <v>24</v>
      </c>
      <c r="H598">
        <v>2900</v>
      </c>
      <c r="J598" t="s">
        <v>66</v>
      </c>
      <c r="M598" t="s">
        <v>20</v>
      </c>
    </row>
    <row r="599" spans="1:15" x14ac:dyDescent="0.3">
      <c r="A599" s="2">
        <v>6502</v>
      </c>
      <c r="C599">
        <v>35</v>
      </c>
      <c r="E599" t="s">
        <v>1473</v>
      </c>
      <c r="F599" t="s">
        <v>1474</v>
      </c>
      <c r="G599" t="s">
        <v>24</v>
      </c>
      <c r="H599">
        <v>787</v>
      </c>
      <c r="M599" t="s">
        <v>15</v>
      </c>
    </row>
    <row r="600" spans="1:15" x14ac:dyDescent="0.3">
      <c r="A600" s="2">
        <v>6503</v>
      </c>
      <c r="B600" t="s">
        <v>16</v>
      </c>
      <c r="C600">
        <v>35</v>
      </c>
      <c r="D600" t="s">
        <v>39</v>
      </c>
      <c r="E600" t="s">
        <v>1475</v>
      </c>
      <c r="F600" t="s">
        <v>461</v>
      </c>
      <c r="G600" t="s">
        <v>24</v>
      </c>
      <c r="H600">
        <v>7900</v>
      </c>
      <c r="M600" t="s">
        <v>392</v>
      </c>
    </row>
    <row r="601" spans="1:15" x14ac:dyDescent="0.3">
      <c r="A601" s="2">
        <v>6503</v>
      </c>
      <c r="B601" t="s">
        <v>21</v>
      </c>
      <c r="C601">
        <v>35</v>
      </c>
      <c r="D601" t="s">
        <v>199</v>
      </c>
      <c r="E601" t="s">
        <v>1475</v>
      </c>
      <c r="F601" t="s">
        <v>461</v>
      </c>
      <c r="G601" t="s">
        <v>24</v>
      </c>
      <c r="H601">
        <v>1750</v>
      </c>
      <c r="M601" t="s">
        <v>38</v>
      </c>
      <c r="O601" t="s">
        <v>1476</v>
      </c>
    </row>
    <row r="602" spans="1:15" x14ac:dyDescent="0.3">
      <c r="A602" s="2">
        <v>6504</v>
      </c>
      <c r="B602" t="s">
        <v>21</v>
      </c>
      <c r="C602">
        <v>35</v>
      </c>
      <c r="D602" t="s">
        <v>39</v>
      </c>
      <c r="E602" t="s">
        <v>1477</v>
      </c>
      <c r="G602" s="28" t="s">
        <v>449</v>
      </c>
      <c r="H602">
        <v>3600</v>
      </c>
      <c r="M602" t="s">
        <v>38</v>
      </c>
      <c r="O602" t="s">
        <v>1478</v>
      </c>
    </row>
    <row r="603" spans="1:15" x14ac:dyDescent="0.3">
      <c r="A603" s="2">
        <v>6504</v>
      </c>
      <c r="B603" t="s">
        <v>16</v>
      </c>
      <c r="C603">
        <v>35</v>
      </c>
      <c r="D603" t="s">
        <v>199</v>
      </c>
      <c r="E603" t="s">
        <v>1479</v>
      </c>
      <c r="F603" t="s">
        <v>429</v>
      </c>
      <c r="G603" t="s">
        <v>24</v>
      </c>
      <c r="H603">
        <v>7500</v>
      </c>
      <c r="M603" t="s">
        <v>392</v>
      </c>
      <c r="O603" t="s">
        <v>1480</v>
      </c>
    </row>
    <row r="604" spans="1:15" x14ac:dyDescent="0.3">
      <c r="A604" s="2">
        <v>6504</v>
      </c>
      <c r="C604">
        <v>35</v>
      </c>
      <c r="E604" t="s">
        <v>879</v>
      </c>
      <c r="F604" t="s">
        <v>1481</v>
      </c>
      <c r="G604" t="s">
        <v>24</v>
      </c>
      <c r="H604">
        <v>3446</v>
      </c>
      <c r="M604" t="s">
        <v>15</v>
      </c>
    </row>
    <row r="605" spans="1:15" x14ac:dyDescent="0.3">
      <c r="A605" s="2">
        <v>6504</v>
      </c>
      <c r="C605">
        <v>35</v>
      </c>
      <c r="D605" t="s">
        <v>29</v>
      </c>
      <c r="E605" t="s">
        <v>300</v>
      </c>
      <c r="F605" t="s">
        <v>1491</v>
      </c>
      <c r="G605" t="s">
        <v>32</v>
      </c>
      <c r="H605">
        <v>600</v>
      </c>
      <c r="M605" t="s">
        <v>15</v>
      </c>
      <c r="O605" t="s">
        <v>1492</v>
      </c>
    </row>
    <row r="606" spans="1:15" x14ac:dyDescent="0.3">
      <c r="A606" s="2">
        <v>6505</v>
      </c>
      <c r="B606" t="s">
        <v>16</v>
      </c>
      <c r="C606">
        <v>35</v>
      </c>
      <c r="D606" t="s">
        <v>39</v>
      </c>
      <c r="E606" t="s">
        <v>1482</v>
      </c>
      <c r="F606" t="s">
        <v>1483</v>
      </c>
      <c r="G606" t="s">
        <v>24</v>
      </c>
      <c r="H606">
        <v>5400</v>
      </c>
      <c r="M606" t="s">
        <v>392</v>
      </c>
      <c r="O606" t="s">
        <v>1485</v>
      </c>
    </row>
    <row r="607" spans="1:15" x14ac:dyDescent="0.3">
      <c r="A607" s="2">
        <v>6505</v>
      </c>
      <c r="B607" t="s">
        <v>16</v>
      </c>
      <c r="C607">
        <v>35</v>
      </c>
      <c r="D607" t="s">
        <v>39</v>
      </c>
      <c r="E607" t="s">
        <v>110</v>
      </c>
      <c r="G607" s="28" t="s">
        <v>476</v>
      </c>
      <c r="H607">
        <v>3400</v>
      </c>
      <c r="M607" t="s">
        <v>392</v>
      </c>
      <c r="O607" t="s">
        <v>1485</v>
      </c>
    </row>
    <row r="608" spans="1:15" x14ac:dyDescent="0.3">
      <c r="A608" s="2">
        <v>6505</v>
      </c>
      <c r="B608" t="s">
        <v>16</v>
      </c>
      <c r="C608">
        <v>35</v>
      </c>
      <c r="D608" t="s">
        <v>39</v>
      </c>
      <c r="E608" t="s">
        <v>1484</v>
      </c>
      <c r="G608" s="28" t="s">
        <v>24</v>
      </c>
      <c r="H608">
        <v>500</v>
      </c>
      <c r="M608" t="s">
        <v>392</v>
      </c>
    </row>
    <row r="609" spans="1:15" x14ac:dyDescent="0.3">
      <c r="A609" s="2">
        <v>6505</v>
      </c>
      <c r="B609" t="s">
        <v>16</v>
      </c>
      <c r="C609">
        <v>35</v>
      </c>
      <c r="D609" t="s">
        <v>39</v>
      </c>
      <c r="E609" t="s">
        <v>1020</v>
      </c>
      <c r="G609" s="28" t="s">
        <v>24</v>
      </c>
      <c r="H609">
        <v>500</v>
      </c>
      <c r="M609" t="s">
        <v>392</v>
      </c>
    </row>
    <row r="610" spans="1:15" x14ac:dyDescent="0.3">
      <c r="A610" s="2">
        <v>6505</v>
      </c>
      <c r="B610" t="s">
        <v>16</v>
      </c>
      <c r="C610">
        <v>35</v>
      </c>
      <c r="D610" t="s">
        <v>199</v>
      </c>
      <c r="E610" t="s">
        <v>1486</v>
      </c>
      <c r="F610" t="s">
        <v>1288</v>
      </c>
      <c r="G610" t="s">
        <v>437</v>
      </c>
      <c r="H610">
        <v>7500</v>
      </c>
      <c r="M610" t="s">
        <v>392</v>
      </c>
    </row>
    <row r="611" spans="1:15" x14ac:dyDescent="0.3">
      <c r="A611" s="2">
        <v>6506</v>
      </c>
      <c r="B611" t="s">
        <v>16</v>
      </c>
      <c r="C611">
        <v>35</v>
      </c>
      <c r="D611" t="s">
        <v>39</v>
      </c>
      <c r="E611" t="s">
        <v>1487</v>
      </c>
      <c r="G611" s="28" t="s">
        <v>449</v>
      </c>
      <c r="H611">
        <v>9500</v>
      </c>
      <c r="M611" t="s">
        <v>392</v>
      </c>
    </row>
    <row r="612" spans="1:15" x14ac:dyDescent="0.3">
      <c r="A612" s="2">
        <v>6507</v>
      </c>
      <c r="B612" t="s">
        <v>59</v>
      </c>
      <c r="C612">
        <v>36</v>
      </c>
      <c r="D612" s="28" t="s">
        <v>1493</v>
      </c>
      <c r="E612" t="s">
        <v>1494</v>
      </c>
      <c r="F612" t="s">
        <v>1495</v>
      </c>
      <c r="G612" t="s">
        <v>437</v>
      </c>
      <c r="M612" t="s">
        <v>20</v>
      </c>
      <c r="O612" t="s">
        <v>1496</v>
      </c>
    </row>
    <row r="613" spans="1:15" x14ac:dyDescent="0.3">
      <c r="A613" s="2">
        <v>6507</v>
      </c>
      <c r="C613">
        <v>36</v>
      </c>
      <c r="E613" t="s">
        <v>879</v>
      </c>
      <c r="F613" t="s">
        <v>1497</v>
      </c>
      <c r="G613" t="s">
        <v>24</v>
      </c>
      <c r="M613" t="s">
        <v>15</v>
      </c>
      <c r="O613" t="s">
        <v>1498</v>
      </c>
    </row>
    <row r="614" spans="1:15" x14ac:dyDescent="0.3">
      <c r="A614" s="2">
        <v>6507</v>
      </c>
      <c r="C614">
        <v>36</v>
      </c>
      <c r="D614" t="s">
        <v>711</v>
      </c>
      <c r="E614" t="s">
        <v>300</v>
      </c>
      <c r="G614" s="28" t="s">
        <v>32</v>
      </c>
      <c r="H614">
        <v>2900</v>
      </c>
      <c r="M614" t="s">
        <v>15</v>
      </c>
    </row>
    <row r="615" spans="1:15" x14ac:dyDescent="0.3">
      <c r="A615" s="2">
        <v>6508</v>
      </c>
      <c r="C615">
        <v>36</v>
      </c>
      <c r="E615" t="s">
        <v>1499</v>
      </c>
      <c r="F615" t="s">
        <v>1500</v>
      </c>
      <c r="G615" t="s">
        <v>24</v>
      </c>
      <c r="M615" t="s">
        <v>15</v>
      </c>
    </row>
    <row r="616" spans="1:15" x14ac:dyDescent="0.3">
      <c r="A616" s="2">
        <v>6509</v>
      </c>
      <c r="B616" t="s">
        <v>16</v>
      </c>
      <c r="C616" t="s">
        <v>1595</v>
      </c>
      <c r="D616" t="s">
        <v>199</v>
      </c>
      <c r="E616" t="s">
        <v>1503</v>
      </c>
      <c r="F616" t="s">
        <v>749</v>
      </c>
      <c r="G616" t="s">
        <v>437</v>
      </c>
      <c r="H616">
        <v>1400</v>
      </c>
      <c r="M616" t="s">
        <v>417</v>
      </c>
      <c r="O616" t="s">
        <v>1596</v>
      </c>
    </row>
    <row r="617" spans="1:15" x14ac:dyDescent="0.3">
      <c r="A617" s="2">
        <v>6509</v>
      </c>
      <c r="B617" t="s">
        <v>16</v>
      </c>
      <c r="C617">
        <v>36</v>
      </c>
      <c r="D617" t="s">
        <v>39</v>
      </c>
      <c r="E617" t="s">
        <v>110</v>
      </c>
      <c r="G617" s="28" t="s">
        <v>476</v>
      </c>
      <c r="H617">
        <v>1000</v>
      </c>
      <c r="M617" t="s">
        <v>392</v>
      </c>
    </row>
    <row r="618" spans="1:15" x14ac:dyDescent="0.3">
      <c r="A618" s="2">
        <v>6509</v>
      </c>
      <c r="B618" t="s">
        <v>16</v>
      </c>
      <c r="C618">
        <v>36</v>
      </c>
      <c r="D618" t="s">
        <v>39</v>
      </c>
      <c r="E618" t="s">
        <v>365</v>
      </c>
      <c r="G618" s="28" t="s">
        <v>24</v>
      </c>
      <c r="H618">
        <v>6400</v>
      </c>
      <c r="M618" t="s">
        <v>392</v>
      </c>
    </row>
    <row r="619" spans="1:15" x14ac:dyDescent="0.3">
      <c r="A619" s="2">
        <v>6509</v>
      </c>
      <c r="C619">
        <v>36</v>
      </c>
      <c r="D619" t="s">
        <v>199</v>
      </c>
      <c r="E619" t="s">
        <v>1504</v>
      </c>
      <c r="F619" t="s">
        <v>204</v>
      </c>
      <c r="G619" t="s">
        <v>24</v>
      </c>
      <c r="H619">
        <v>925</v>
      </c>
      <c r="J619" t="s">
        <v>66</v>
      </c>
      <c r="M619" t="s">
        <v>15</v>
      </c>
    </row>
    <row r="620" spans="1:15" x14ac:dyDescent="0.3">
      <c r="A620" s="15">
        <v>6509</v>
      </c>
      <c r="B620" t="s">
        <v>16</v>
      </c>
      <c r="C620">
        <v>39</v>
      </c>
      <c r="D620" t="s">
        <v>29</v>
      </c>
      <c r="E620" t="s">
        <v>1444</v>
      </c>
      <c r="F620" t="s">
        <v>72</v>
      </c>
      <c r="G620" t="s">
        <v>14</v>
      </c>
      <c r="M620" t="s">
        <v>20</v>
      </c>
      <c r="O620" s="16" t="s">
        <v>1610</v>
      </c>
    </row>
    <row r="621" spans="1:15" x14ac:dyDescent="0.3">
      <c r="A621" s="2">
        <v>6510</v>
      </c>
      <c r="C621">
        <v>36</v>
      </c>
      <c r="E621" t="s">
        <v>1506</v>
      </c>
      <c r="F621" t="s">
        <v>1507</v>
      </c>
      <c r="G621" t="s">
        <v>24</v>
      </c>
      <c r="J621" t="s">
        <v>1508</v>
      </c>
      <c r="M621" t="s">
        <v>15</v>
      </c>
      <c r="O621" t="s">
        <v>1509</v>
      </c>
    </row>
    <row r="622" spans="1:15" x14ac:dyDescent="0.3">
      <c r="A622" s="2">
        <v>6510</v>
      </c>
      <c r="B622" t="s">
        <v>59</v>
      </c>
      <c r="C622">
        <v>36</v>
      </c>
      <c r="D622" t="s">
        <v>39</v>
      </c>
      <c r="E622" t="s">
        <v>1510</v>
      </c>
      <c r="F622" t="s">
        <v>1512</v>
      </c>
      <c r="G622" t="s">
        <v>130</v>
      </c>
      <c r="H622">
        <v>3800</v>
      </c>
      <c r="M622" t="s">
        <v>20</v>
      </c>
      <c r="O622" t="s">
        <v>1511</v>
      </c>
    </row>
    <row r="623" spans="1:15" x14ac:dyDescent="0.3">
      <c r="A623" s="2">
        <v>6510</v>
      </c>
      <c r="B623" t="s">
        <v>16</v>
      </c>
      <c r="C623">
        <v>36</v>
      </c>
      <c r="D623" t="s">
        <v>39</v>
      </c>
      <c r="E623" t="s">
        <v>1513</v>
      </c>
      <c r="F623" t="s">
        <v>1514</v>
      </c>
      <c r="G623" s="28" t="s">
        <v>24</v>
      </c>
      <c r="H623">
        <v>6900</v>
      </c>
      <c r="M623" t="s">
        <v>38</v>
      </c>
    </row>
    <row r="624" spans="1:15" x14ac:dyDescent="0.3">
      <c r="A624" s="2">
        <v>6510</v>
      </c>
      <c r="C624">
        <v>36</v>
      </c>
      <c r="D624" t="s">
        <v>199</v>
      </c>
      <c r="E624" t="s">
        <v>1515</v>
      </c>
      <c r="F624" t="s">
        <v>204</v>
      </c>
      <c r="G624" t="s">
        <v>24</v>
      </c>
      <c r="H624">
        <v>1900</v>
      </c>
      <c r="K624">
        <v>6</v>
      </c>
      <c r="M624" t="s">
        <v>392</v>
      </c>
    </row>
    <row r="625" spans="1:15" x14ac:dyDescent="0.3">
      <c r="A625" s="2">
        <v>6510</v>
      </c>
      <c r="B625" t="s">
        <v>58</v>
      </c>
      <c r="C625">
        <v>36</v>
      </c>
      <c r="D625" t="s">
        <v>199</v>
      </c>
      <c r="E625" t="s">
        <v>1516</v>
      </c>
      <c r="F625" t="s">
        <v>1517</v>
      </c>
      <c r="G625" t="s">
        <v>437</v>
      </c>
      <c r="H625">
        <v>2300</v>
      </c>
      <c r="J625" t="s">
        <v>66</v>
      </c>
      <c r="M625" t="s">
        <v>20</v>
      </c>
      <c r="O625" t="s">
        <v>1518</v>
      </c>
    </row>
    <row r="626" spans="1:15" x14ac:dyDescent="0.3">
      <c r="A626" s="2">
        <v>6510</v>
      </c>
      <c r="C626">
        <v>36</v>
      </c>
      <c r="E626" t="s">
        <v>1519</v>
      </c>
      <c r="G626" s="28" t="s">
        <v>24</v>
      </c>
      <c r="H626">
        <v>400</v>
      </c>
      <c r="M626" t="s">
        <v>15</v>
      </c>
    </row>
    <row r="627" spans="1:15" x14ac:dyDescent="0.3">
      <c r="A627" s="2">
        <v>6511</v>
      </c>
      <c r="C627">
        <v>36</v>
      </c>
      <c r="D627" t="s">
        <v>39</v>
      </c>
      <c r="E627" t="s">
        <v>1520</v>
      </c>
      <c r="F627" t="s">
        <v>1521</v>
      </c>
      <c r="G627" t="s">
        <v>130</v>
      </c>
      <c r="H627">
        <v>1800</v>
      </c>
      <c r="M627" t="s">
        <v>15</v>
      </c>
    </row>
    <row r="628" spans="1:15" x14ac:dyDescent="0.3">
      <c r="A628" s="2">
        <v>6511</v>
      </c>
      <c r="C628">
        <v>36</v>
      </c>
      <c r="D628" t="s">
        <v>39</v>
      </c>
      <c r="E628" t="s">
        <v>110</v>
      </c>
      <c r="G628" t="s">
        <v>476</v>
      </c>
      <c r="H628">
        <v>4720</v>
      </c>
      <c r="M628" t="s">
        <v>15</v>
      </c>
    </row>
    <row r="629" spans="1:15" x14ac:dyDescent="0.3">
      <c r="A629" s="2">
        <v>6511</v>
      </c>
      <c r="C629">
        <v>36</v>
      </c>
      <c r="D629" t="s">
        <v>39</v>
      </c>
      <c r="E629" t="s">
        <v>93</v>
      </c>
      <c r="H629">
        <v>2300</v>
      </c>
      <c r="M629" t="s">
        <v>15</v>
      </c>
    </row>
    <row r="630" spans="1:15" x14ac:dyDescent="0.3">
      <c r="A630" s="2">
        <v>6511</v>
      </c>
      <c r="C630">
        <v>36</v>
      </c>
      <c r="D630" t="s">
        <v>39</v>
      </c>
      <c r="E630" t="s">
        <v>1522</v>
      </c>
      <c r="G630" t="s">
        <v>476</v>
      </c>
      <c r="H630">
        <v>300</v>
      </c>
      <c r="J630" t="s">
        <v>66</v>
      </c>
      <c r="M630" t="s">
        <v>15</v>
      </c>
    </row>
    <row r="631" spans="1:15" x14ac:dyDescent="0.3">
      <c r="A631" s="2">
        <v>6511</v>
      </c>
      <c r="B631" t="s">
        <v>58</v>
      </c>
      <c r="C631">
        <v>36</v>
      </c>
      <c r="D631" t="s">
        <v>199</v>
      </c>
      <c r="E631" t="s">
        <v>1516</v>
      </c>
      <c r="F631" t="s">
        <v>1523</v>
      </c>
      <c r="G631" t="s">
        <v>437</v>
      </c>
      <c r="H631">
        <v>2000</v>
      </c>
      <c r="J631" t="s">
        <v>66</v>
      </c>
      <c r="M631" t="s">
        <v>20</v>
      </c>
      <c r="O631" t="s">
        <v>1524</v>
      </c>
    </row>
    <row r="632" spans="1:15" x14ac:dyDescent="0.3">
      <c r="A632" s="2">
        <v>6511</v>
      </c>
      <c r="B632" t="s">
        <v>16</v>
      </c>
      <c r="C632">
        <v>39</v>
      </c>
      <c r="D632" t="s">
        <v>29</v>
      </c>
      <c r="E632" t="s">
        <v>1607</v>
      </c>
      <c r="F632" t="s">
        <v>1608</v>
      </c>
      <c r="G632" t="s">
        <v>32</v>
      </c>
      <c r="M632" t="s">
        <v>20</v>
      </c>
      <c r="O632" t="s">
        <v>1609</v>
      </c>
    </row>
    <row r="633" spans="1:15" x14ac:dyDescent="0.3">
      <c r="A633" s="2">
        <v>6512</v>
      </c>
      <c r="C633">
        <v>36</v>
      </c>
      <c r="D633" t="s">
        <v>199</v>
      </c>
      <c r="E633" t="s">
        <v>1525</v>
      </c>
      <c r="F633" t="s">
        <v>1526</v>
      </c>
      <c r="G633" t="s">
        <v>437</v>
      </c>
      <c r="H633">
        <v>5000</v>
      </c>
      <c r="M633" t="s">
        <v>15</v>
      </c>
      <c r="O633" t="s">
        <v>1527</v>
      </c>
    </row>
    <row r="634" spans="1:15" x14ac:dyDescent="0.3">
      <c r="A634" s="2">
        <v>6512</v>
      </c>
      <c r="C634">
        <v>36</v>
      </c>
      <c r="E634" t="s">
        <v>879</v>
      </c>
      <c r="F634" t="s">
        <v>1528</v>
      </c>
      <c r="G634" t="s">
        <v>24</v>
      </c>
      <c r="M634" t="s">
        <v>15</v>
      </c>
      <c r="O634" t="s">
        <v>1446</v>
      </c>
    </row>
    <row r="635" spans="1:15" x14ac:dyDescent="0.3">
      <c r="A635" s="2">
        <v>6512</v>
      </c>
      <c r="B635" t="s">
        <v>21</v>
      </c>
      <c r="C635">
        <v>36</v>
      </c>
      <c r="D635" t="s">
        <v>711</v>
      </c>
      <c r="E635" t="s">
        <v>396</v>
      </c>
      <c r="F635" t="s">
        <v>1529</v>
      </c>
      <c r="G635" t="s">
        <v>32</v>
      </c>
      <c r="H635">
        <v>2150</v>
      </c>
      <c r="M635" t="s">
        <v>38</v>
      </c>
    </row>
    <row r="636" spans="1:15" x14ac:dyDescent="0.3">
      <c r="A636" s="2">
        <v>6512</v>
      </c>
      <c r="B636" t="s">
        <v>21</v>
      </c>
      <c r="C636">
        <v>36</v>
      </c>
      <c r="D636" t="s">
        <v>711</v>
      </c>
      <c r="E636" t="s">
        <v>300</v>
      </c>
      <c r="G636" s="28" t="s">
        <v>32</v>
      </c>
      <c r="H636">
        <v>1700</v>
      </c>
      <c r="M636" t="s">
        <v>38</v>
      </c>
    </row>
    <row r="637" spans="1:15" x14ac:dyDescent="0.3">
      <c r="A637" s="2">
        <v>6512</v>
      </c>
      <c r="B637" t="s">
        <v>21</v>
      </c>
      <c r="C637">
        <v>36</v>
      </c>
      <c r="D637" t="s">
        <v>711</v>
      </c>
      <c r="E637" t="s">
        <v>1444</v>
      </c>
      <c r="F637" t="s">
        <v>46</v>
      </c>
      <c r="G637" t="s">
        <v>14</v>
      </c>
      <c r="H637">
        <v>575</v>
      </c>
      <c r="M637" t="s">
        <v>38</v>
      </c>
    </row>
    <row r="638" spans="1:15" x14ac:dyDescent="0.3">
      <c r="A638" s="2">
        <v>6513</v>
      </c>
      <c r="B638" t="s">
        <v>16</v>
      </c>
      <c r="C638">
        <v>36</v>
      </c>
      <c r="D638" t="s">
        <v>39</v>
      </c>
      <c r="E638" t="s">
        <v>1482</v>
      </c>
      <c r="F638" t="s">
        <v>404</v>
      </c>
      <c r="G638" t="s">
        <v>24</v>
      </c>
      <c r="H638">
        <v>3463</v>
      </c>
      <c r="M638" t="s">
        <v>392</v>
      </c>
    </row>
    <row r="639" spans="1:15" x14ac:dyDescent="0.3">
      <c r="A639" s="2">
        <v>6513</v>
      </c>
      <c r="B639" t="s">
        <v>16</v>
      </c>
      <c r="C639">
        <v>36</v>
      </c>
      <c r="D639" t="s">
        <v>39</v>
      </c>
      <c r="E639" t="s">
        <v>1530</v>
      </c>
      <c r="G639" s="28" t="s">
        <v>449</v>
      </c>
      <c r="H639">
        <v>5000</v>
      </c>
      <c r="M639" t="s">
        <v>392</v>
      </c>
    </row>
    <row r="640" spans="1:15" x14ac:dyDescent="0.3">
      <c r="A640" s="2">
        <v>6513</v>
      </c>
      <c r="B640" t="s">
        <v>16</v>
      </c>
      <c r="C640">
        <v>36</v>
      </c>
      <c r="D640" t="s">
        <v>199</v>
      </c>
      <c r="E640" t="s">
        <v>1531</v>
      </c>
      <c r="F640" t="s">
        <v>404</v>
      </c>
      <c r="G640" t="s">
        <v>24</v>
      </c>
      <c r="H640">
        <v>11000</v>
      </c>
      <c r="M640" t="s">
        <v>392</v>
      </c>
    </row>
    <row r="641" spans="1:15" x14ac:dyDescent="0.3">
      <c r="A641" s="2">
        <v>6513</v>
      </c>
      <c r="B641" t="s">
        <v>16</v>
      </c>
      <c r="C641">
        <v>36</v>
      </c>
      <c r="D641" t="s">
        <v>199</v>
      </c>
      <c r="E641" t="s">
        <v>1532</v>
      </c>
      <c r="F641" t="s">
        <v>404</v>
      </c>
      <c r="G641" t="s">
        <v>24</v>
      </c>
      <c r="H641">
        <v>3500</v>
      </c>
      <c r="M641" t="s">
        <v>392</v>
      </c>
    </row>
    <row r="642" spans="1:15" x14ac:dyDescent="0.3">
      <c r="A642" s="2">
        <v>6513</v>
      </c>
      <c r="B642" t="s">
        <v>16</v>
      </c>
      <c r="C642">
        <v>36</v>
      </c>
      <c r="D642" t="s">
        <v>199</v>
      </c>
      <c r="E642" t="s">
        <v>1533</v>
      </c>
      <c r="F642" t="s">
        <v>1288</v>
      </c>
      <c r="G642" t="s">
        <v>437</v>
      </c>
      <c r="H642">
        <v>5000</v>
      </c>
      <c r="J642" t="s">
        <v>66</v>
      </c>
      <c r="M642" t="s">
        <v>392</v>
      </c>
    </row>
    <row r="643" spans="1:15" x14ac:dyDescent="0.3">
      <c r="A643" s="2">
        <v>6513</v>
      </c>
      <c r="B643" t="s">
        <v>1534</v>
      </c>
      <c r="C643">
        <v>36</v>
      </c>
      <c r="D643" t="s">
        <v>379</v>
      </c>
      <c r="E643" t="s">
        <v>568</v>
      </c>
      <c r="G643" s="28" t="s">
        <v>476</v>
      </c>
      <c r="H643">
        <v>750</v>
      </c>
      <c r="M643" t="s">
        <v>392</v>
      </c>
      <c r="O643" t="s">
        <v>1537</v>
      </c>
    </row>
    <row r="644" spans="1:15" x14ac:dyDescent="0.3">
      <c r="A644" s="2">
        <v>6513</v>
      </c>
      <c r="B644" t="s">
        <v>16</v>
      </c>
      <c r="C644">
        <v>36</v>
      </c>
      <c r="D644" t="s">
        <v>379</v>
      </c>
      <c r="E644" t="s">
        <v>1535</v>
      </c>
      <c r="F644" t="s">
        <v>1536</v>
      </c>
      <c r="G644" t="s">
        <v>24</v>
      </c>
      <c r="H644">
        <v>450</v>
      </c>
      <c r="K644">
        <v>1</v>
      </c>
      <c r="M644" t="s">
        <v>392</v>
      </c>
      <c r="O644" t="s">
        <v>1538</v>
      </c>
    </row>
    <row r="645" spans="1:15" x14ac:dyDescent="0.3">
      <c r="A645" s="2">
        <v>6513</v>
      </c>
      <c r="B645" t="s">
        <v>16</v>
      </c>
      <c r="C645">
        <v>36</v>
      </c>
      <c r="D645" t="s">
        <v>29</v>
      </c>
      <c r="E645" t="s">
        <v>879</v>
      </c>
      <c r="F645" t="s">
        <v>1539</v>
      </c>
      <c r="G645" t="s">
        <v>24</v>
      </c>
      <c r="H645">
        <v>9375</v>
      </c>
      <c r="J645" t="s">
        <v>66</v>
      </c>
      <c r="K645">
        <v>37</v>
      </c>
      <c r="M645" t="s">
        <v>392</v>
      </c>
      <c r="O645" t="s">
        <v>1540</v>
      </c>
    </row>
    <row r="646" spans="1:15" x14ac:dyDescent="0.3">
      <c r="A646" s="2">
        <v>6513</v>
      </c>
      <c r="C646">
        <v>36</v>
      </c>
      <c r="D646" t="s">
        <v>711</v>
      </c>
      <c r="E646" t="s">
        <v>396</v>
      </c>
      <c r="F646" t="s">
        <v>1529</v>
      </c>
      <c r="G646" t="s">
        <v>32</v>
      </c>
      <c r="H646">
        <v>4270</v>
      </c>
      <c r="M646" t="s">
        <v>15</v>
      </c>
    </row>
    <row r="647" spans="1:15" x14ac:dyDescent="0.3">
      <c r="A647" s="2">
        <v>6513</v>
      </c>
      <c r="C647">
        <v>36</v>
      </c>
      <c r="D647" t="s">
        <v>711</v>
      </c>
      <c r="E647" t="s">
        <v>300</v>
      </c>
      <c r="G647" t="s">
        <v>32</v>
      </c>
      <c r="H647">
        <v>1020</v>
      </c>
      <c r="M647" t="s">
        <v>15</v>
      </c>
    </row>
    <row r="648" spans="1:15" x14ac:dyDescent="0.3">
      <c r="A648" s="2">
        <v>6514</v>
      </c>
      <c r="C648">
        <v>37</v>
      </c>
      <c r="D648" t="s">
        <v>39</v>
      </c>
      <c r="E648" t="s">
        <v>365</v>
      </c>
      <c r="F648" t="s">
        <v>1545</v>
      </c>
      <c r="G648" t="s">
        <v>437</v>
      </c>
      <c r="H648">
        <v>6000</v>
      </c>
      <c r="M648" t="s">
        <v>15</v>
      </c>
      <c r="O648" t="s">
        <v>1547</v>
      </c>
    </row>
    <row r="649" spans="1:15" x14ac:dyDescent="0.3">
      <c r="A649" s="2">
        <v>6514</v>
      </c>
      <c r="C649">
        <v>37</v>
      </c>
      <c r="D649" t="s">
        <v>39</v>
      </c>
      <c r="E649" t="s">
        <v>110</v>
      </c>
      <c r="F649" t="s">
        <v>1546</v>
      </c>
      <c r="G649" t="s">
        <v>476</v>
      </c>
      <c r="H649">
        <v>1000</v>
      </c>
      <c r="M649" t="s">
        <v>15</v>
      </c>
      <c r="O649" t="s">
        <v>1547</v>
      </c>
    </row>
    <row r="650" spans="1:15" x14ac:dyDescent="0.3">
      <c r="A650" s="2">
        <v>6514</v>
      </c>
      <c r="C650">
        <v>37</v>
      </c>
      <c r="D650" t="s">
        <v>39</v>
      </c>
      <c r="E650" t="s">
        <v>1069</v>
      </c>
      <c r="F650" t="s">
        <v>640</v>
      </c>
      <c r="G650" t="s">
        <v>476</v>
      </c>
      <c r="H650">
        <v>500</v>
      </c>
      <c r="M650" t="s">
        <v>15</v>
      </c>
      <c r="O650" t="s">
        <v>1547</v>
      </c>
    </row>
    <row r="651" spans="1:15" x14ac:dyDescent="0.3">
      <c r="A651" s="2">
        <v>6514</v>
      </c>
      <c r="B651" t="s">
        <v>51</v>
      </c>
      <c r="C651">
        <v>37</v>
      </c>
      <c r="D651" t="s">
        <v>199</v>
      </c>
      <c r="E651" t="s">
        <v>1548</v>
      </c>
      <c r="F651" t="s">
        <v>1517</v>
      </c>
      <c r="G651" t="s">
        <v>437</v>
      </c>
      <c r="M651" t="s">
        <v>20</v>
      </c>
      <c r="O651" t="s">
        <v>1549</v>
      </c>
    </row>
    <row r="652" spans="1:15" x14ac:dyDescent="0.3">
      <c r="A652" s="2">
        <v>6514</v>
      </c>
      <c r="C652">
        <v>37</v>
      </c>
      <c r="E652" t="s">
        <v>1442</v>
      </c>
      <c r="F652" t="s">
        <v>1550</v>
      </c>
      <c r="G652" t="s">
        <v>437</v>
      </c>
      <c r="H652">
        <v>575</v>
      </c>
      <c r="M652" t="s">
        <v>15</v>
      </c>
    </row>
    <row r="653" spans="1:15" x14ac:dyDescent="0.3">
      <c r="A653" s="2">
        <v>6515</v>
      </c>
      <c r="B653" t="s">
        <v>16</v>
      </c>
      <c r="C653">
        <v>37</v>
      </c>
      <c r="D653" t="s">
        <v>379</v>
      </c>
      <c r="E653" t="s">
        <v>1551</v>
      </c>
      <c r="F653" t="s">
        <v>80</v>
      </c>
      <c r="G653" t="s">
        <v>81</v>
      </c>
      <c r="H653">
        <v>5765</v>
      </c>
      <c r="J653" t="s">
        <v>1552</v>
      </c>
      <c r="M653" t="s">
        <v>417</v>
      </c>
      <c r="O653" t="s">
        <v>1553</v>
      </c>
    </row>
    <row r="654" spans="1:15" x14ac:dyDescent="0.3">
      <c r="A654" s="2">
        <v>6515</v>
      </c>
      <c r="B654" t="s">
        <v>16</v>
      </c>
      <c r="C654">
        <v>37</v>
      </c>
      <c r="D654" t="s">
        <v>379</v>
      </c>
      <c r="E654" t="s">
        <v>110</v>
      </c>
      <c r="G654" t="s">
        <v>476</v>
      </c>
      <c r="H654">
        <v>2065</v>
      </c>
      <c r="M654" t="s">
        <v>417</v>
      </c>
    </row>
    <row r="655" spans="1:15" x14ac:dyDescent="0.3">
      <c r="A655" s="2">
        <v>6515</v>
      </c>
      <c r="B655" t="s">
        <v>16</v>
      </c>
      <c r="C655">
        <v>37</v>
      </c>
      <c r="D655" t="s">
        <v>39</v>
      </c>
      <c r="E655" t="s">
        <v>1468</v>
      </c>
      <c r="F655" t="s">
        <v>162</v>
      </c>
      <c r="G655" t="s">
        <v>14</v>
      </c>
      <c r="H655">
        <v>8000</v>
      </c>
      <c r="M655" t="s">
        <v>392</v>
      </c>
      <c r="O655" t="s">
        <v>1554</v>
      </c>
    </row>
    <row r="656" spans="1:15" x14ac:dyDescent="0.3">
      <c r="A656" s="2">
        <v>6515</v>
      </c>
      <c r="B656" t="s">
        <v>16</v>
      </c>
      <c r="C656">
        <v>37</v>
      </c>
      <c r="D656" t="s">
        <v>199</v>
      </c>
      <c r="E656" t="s">
        <v>1555</v>
      </c>
      <c r="F656" t="s">
        <v>13</v>
      </c>
      <c r="G656" t="s">
        <v>14</v>
      </c>
      <c r="H656">
        <v>16000</v>
      </c>
      <c r="M656" t="s">
        <v>392</v>
      </c>
      <c r="O656" t="s">
        <v>1556</v>
      </c>
    </row>
    <row r="657" spans="1:15" x14ac:dyDescent="0.3">
      <c r="A657" s="2">
        <v>6515</v>
      </c>
      <c r="C657">
        <v>37</v>
      </c>
      <c r="E657" t="s">
        <v>1557</v>
      </c>
      <c r="F657" t="s">
        <v>743</v>
      </c>
      <c r="G657" t="s">
        <v>24</v>
      </c>
      <c r="H657">
        <v>945</v>
      </c>
      <c r="M657" t="s">
        <v>15</v>
      </c>
    </row>
    <row r="658" spans="1:15" x14ac:dyDescent="0.3">
      <c r="A658" s="2">
        <v>6515</v>
      </c>
      <c r="B658" t="s">
        <v>16</v>
      </c>
      <c r="C658">
        <v>37</v>
      </c>
      <c r="D658" t="s">
        <v>711</v>
      </c>
      <c r="E658" t="s">
        <v>189</v>
      </c>
      <c r="F658" t="s">
        <v>41</v>
      </c>
      <c r="G658" t="s">
        <v>42</v>
      </c>
      <c r="H658">
        <v>3520</v>
      </c>
      <c r="M658" t="s">
        <v>20</v>
      </c>
      <c r="O658" t="s">
        <v>1558</v>
      </c>
    </row>
    <row r="659" spans="1:15" x14ac:dyDescent="0.3">
      <c r="A659" s="2">
        <v>6517</v>
      </c>
      <c r="B659" t="s">
        <v>51</v>
      </c>
      <c r="C659">
        <v>37</v>
      </c>
      <c r="D659" t="s">
        <v>39</v>
      </c>
      <c r="E659" t="s">
        <v>1562</v>
      </c>
      <c r="F659" t="s">
        <v>1563</v>
      </c>
      <c r="G659" t="s">
        <v>130</v>
      </c>
      <c r="H659">
        <v>3800</v>
      </c>
      <c r="M659" t="s">
        <v>20</v>
      </c>
      <c r="O659" t="s">
        <v>1564</v>
      </c>
    </row>
    <row r="660" spans="1:15" x14ac:dyDescent="0.3">
      <c r="A660" s="2">
        <v>6518</v>
      </c>
      <c r="B660" t="s">
        <v>16</v>
      </c>
      <c r="C660">
        <v>37</v>
      </c>
      <c r="D660" t="s">
        <v>39</v>
      </c>
      <c r="E660" t="s">
        <v>1565</v>
      </c>
      <c r="F660" t="s">
        <v>1566</v>
      </c>
      <c r="G660" s="28" t="s">
        <v>439</v>
      </c>
      <c r="H660">
        <v>5000</v>
      </c>
      <c r="M660" t="s">
        <v>392</v>
      </c>
      <c r="O660" t="s">
        <v>1567</v>
      </c>
    </row>
    <row r="661" spans="1:15" x14ac:dyDescent="0.3">
      <c r="A661" s="2">
        <v>6521</v>
      </c>
      <c r="B661" t="s">
        <v>16</v>
      </c>
      <c r="C661">
        <v>38</v>
      </c>
      <c r="D661" t="s">
        <v>39</v>
      </c>
      <c r="E661" t="s">
        <v>1570</v>
      </c>
      <c r="F661" t="s">
        <v>297</v>
      </c>
      <c r="G661" t="s">
        <v>14</v>
      </c>
      <c r="H661">
        <v>6500</v>
      </c>
      <c r="M661" t="s">
        <v>392</v>
      </c>
      <c r="O661" t="s">
        <v>1571</v>
      </c>
    </row>
    <row r="662" spans="1:15" x14ac:dyDescent="0.3">
      <c r="A662" s="2">
        <v>6521</v>
      </c>
      <c r="C662">
        <v>38</v>
      </c>
      <c r="D662" t="s">
        <v>199</v>
      </c>
      <c r="E662" t="s">
        <v>954</v>
      </c>
      <c r="F662" t="s">
        <v>1572</v>
      </c>
      <c r="G662" t="s">
        <v>437</v>
      </c>
      <c r="H662">
        <v>2100</v>
      </c>
      <c r="J662" t="s">
        <v>66</v>
      </c>
      <c r="M662" t="s">
        <v>15</v>
      </c>
      <c r="O662" t="s">
        <v>1573</v>
      </c>
    </row>
    <row r="663" spans="1:15" x14ac:dyDescent="0.3">
      <c r="A663" s="2">
        <v>6522</v>
      </c>
      <c r="C663">
        <v>38</v>
      </c>
      <c r="E663" t="s">
        <v>1576</v>
      </c>
      <c r="F663" t="s">
        <v>749</v>
      </c>
      <c r="G663" t="s">
        <v>437</v>
      </c>
      <c r="H663">
        <v>6500</v>
      </c>
      <c r="M663" t="s">
        <v>15</v>
      </c>
    </row>
    <row r="664" spans="1:15" x14ac:dyDescent="0.3">
      <c r="A664" s="2">
        <v>6522</v>
      </c>
      <c r="C664">
        <v>38</v>
      </c>
      <c r="E664" t="s">
        <v>1170</v>
      </c>
      <c r="F664" t="s">
        <v>72</v>
      </c>
      <c r="G664" t="s">
        <v>14</v>
      </c>
      <c r="H664">
        <v>8000</v>
      </c>
      <c r="M664" t="s">
        <v>15</v>
      </c>
    </row>
    <row r="665" spans="1:15" x14ac:dyDescent="0.3">
      <c r="A665" s="2">
        <v>6522</v>
      </c>
      <c r="C665">
        <v>38</v>
      </c>
      <c r="E665" t="s">
        <v>1577</v>
      </c>
      <c r="F665" t="s">
        <v>13</v>
      </c>
      <c r="G665" t="s">
        <v>14</v>
      </c>
      <c r="H665">
        <v>250</v>
      </c>
      <c r="M665" t="s">
        <v>15</v>
      </c>
    </row>
    <row r="666" spans="1:15" x14ac:dyDescent="0.3">
      <c r="A666" s="2">
        <v>6522</v>
      </c>
      <c r="C666">
        <v>38</v>
      </c>
      <c r="E666" t="s">
        <v>93</v>
      </c>
      <c r="H666">
        <v>4500</v>
      </c>
      <c r="M666" t="s">
        <v>15</v>
      </c>
    </row>
    <row r="667" spans="1:15" x14ac:dyDescent="0.3">
      <c r="A667" s="2">
        <v>6522</v>
      </c>
      <c r="C667">
        <v>38</v>
      </c>
      <c r="D667" s="28" t="s">
        <v>199</v>
      </c>
      <c r="E667" t="s">
        <v>1578</v>
      </c>
      <c r="G667" s="28" t="s">
        <v>24</v>
      </c>
      <c r="H667">
        <v>2000</v>
      </c>
      <c r="M667" t="s">
        <v>15</v>
      </c>
      <c r="O667" t="s">
        <v>1582</v>
      </c>
    </row>
    <row r="668" spans="1:15" x14ac:dyDescent="0.3">
      <c r="A668" s="2">
        <v>6522</v>
      </c>
      <c r="C668">
        <v>38</v>
      </c>
      <c r="E668" t="s">
        <v>205</v>
      </c>
      <c r="F668" t="s">
        <v>1579</v>
      </c>
      <c r="G668" t="s">
        <v>933</v>
      </c>
      <c r="H668">
        <v>275</v>
      </c>
      <c r="M668" t="s">
        <v>15</v>
      </c>
    </row>
    <row r="669" spans="1:15" x14ac:dyDescent="0.3">
      <c r="A669" s="2">
        <v>6522</v>
      </c>
      <c r="C669">
        <v>38</v>
      </c>
      <c r="E669" t="s">
        <v>531</v>
      </c>
      <c r="F669" t="s">
        <v>1580</v>
      </c>
      <c r="G669" t="s">
        <v>24</v>
      </c>
      <c r="H669">
        <v>175</v>
      </c>
      <c r="M669" t="s">
        <v>15</v>
      </c>
    </row>
    <row r="670" spans="1:15" x14ac:dyDescent="0.3">
      <c r="A670" s="2">
        <v>6523</v>
      </c>
      <c r="B670" t="s">
        <v>51</v>
      </c>
      <c r="C670">
        <v>38</v>
      </c>
      <c r="D670" t="s">
        <v>199</v>
      </c>
      <c r="E670" t="s">
        <v>1581</v>
      </c>
      <c r="F670" t="s">
        <v>909</v>
      </c>
      <c r="G670" t="s">
        <v>437</v>
      </c>
      <c r="H670">
        <v>2000</v>
      </c>
      <c r="M670" t="s">
        <v>20</v>
      </c>
    </row>
    <row r="671" spans="1:15" x14ac:dyDescent="0.3">
      <c r="A671" s="2">
        <v>6524</v>
      </c>
      <c r="B671" t="s">
        <v>16</v>
      </c>
      <c r="C671">
        <v>38</v>
      </c>
      <c r="D671" t="s">
        <v>39</v>
      </c>
      <c r="E671" t="s">
        <v>110</v>
      </c>
      <c r="F671" t="s">
        <v>1583</v>
      </c>
      <c r="G671" t="s">
        <v>14</v>
      </c>
      <c r="H671">
        <v>4500</v>
      </c>
      <c r="M671" t="s">
        <v>392</v>
      </c>
    </row>
    <row r="672" spans="1:15" x14ac:dyDescent="0.3">
      <c r="A672" s="2">
        <v>6524</v>
      </c>
      <c r="B672" t="s">
        <v>16</v>
      </c>
      <c r="C672">
        <v>38</v>
      </c>
      <c r="D672" t="s">
        <v>39</v>
      </c>
      <c r="E672" t="s">
        <v>365</v>
      </c>
      <c r="F672" t="s">
        <v>204</v>
      </c>
      <c r="G672" t="s">
        <v>24</v>
      </c>
      <c r="H672">
        <v>1000</v>
      </c>
      <c r="M672" t="s">
        <v>392</v>
      </c>
    </row>
    <row r="673" spans="1:15" x14ac:dyDescent="0.3">
      <c r="A673" s="2">
        <v>6524</v>
      </c>
      <c r="B673" t="s">
        <v>51</v>
      </c>
      <c r="C673">
        <v>38</v>
      </c>
      <c r="D673" t="s">
        <v>39</v>
      </c>
      <c r="E673" t="s">
        <v>1584</v>
      </c>
      <c r="G673" s="28" t="s">
        <v>24</v>
      </c>
      <c r="H673">
        <v>2400</v>
      </c>
      <c r="J673" t="s">
        <v>66</v>
      </c>
      <c r="M673" t="s">
        <v>20</v>
      </c>
    </row>
    <row r="674" spans="1:15" x14ac:dyDescent="0.3">
      <c r="A674" s="2">
        <v>6524</v>
      </c>
      <c r="C674">
        <v>38</v>
      </c>
      <c r="D674" t="s">
        <v>199</v>
      </c>
      <c r="E674" t="s">
        <v>93</v>
      </c>
      <c r="G674" s="28" t="s">
        <v>24</v>
      </c>
      <c r="H674">
        <v>1100</v>
      </c>
      <c r="M674" t="s">
        <v>15</v>
      </c>
    </row>
    <row r="675" spans="1:15" x14ac:dyDescent="0.3">
      <c r="A675" s="2">
        <v>6525</v>
      </c>
      <c r="B675" t="s">
        <v>51</v>
      </c>
      <c r="C675">
        <v>38</v>
      </c>
      <c r="D675" s="28" t="s">
        <v>39</v>
      </c>
      <c r="E675" t="s">
        <v>1586</v>
      </c>
      <c r="F675" t="s">
        <v>1585</v>
      </c>
      <c r="G675" t="s">
        <v>445</v>
      </c>
      <c r="H675">
        <v>4600</v>
      </c>
      <c r="M675" t="s">
        <v>20</v>
      </c>
      <c r="O675" t="s">
        <v>1587</v>
      </c>
    </row>
    <row r="676" spans="1:15" x14ac:dyDescent="0.3">
      <c r="A676" s="2">
        <v>6525</v>
      </c>
      <c r="B676" t="s">
        <v>16</v>
      </c>
      <c r="C676">
        <v>38</v>
      </c>
      <c r="D676" t="s">
        <v>199</v>
      </c>
      <c r="E676" t="s">
        <v>1588</v>
      </c>
      <c r="G676" s="28" t="s">
        <v>24</v>
      </c>
      <c r="H676">
        <v>1300</v>
      </c>
      <c r="J676" t="s">
        <v>66</v>
      </c>
      <c r="M676" t="s">
        <v>20</v>
      </c>
    </row>
    <row r="677" spans="1:15" x14ac:dyDescent="0.3">
      <c r="A677" s="2">
        <v>6526</v>
      </c>
      <c r="B677" t="s">
        <v>16</v>
      </c>
      <c r="C677">
        <v>38</v>
      </c>
      <c r="D677" t="s">
        <v>39</v>
      </c>
      <c r="E677" t="s">
        <v>110</v>
      </c>
      <c r="H677">
        <v>1000</v>
      </c>
      <c r="M677" t="s">
        <v>392</v>
      </c>
    </row>
    <row r="678" spans="1:15" x14ac:dyDescent="0.3">
      <c r="A678" s="2">
        <v>6526</v>
      </c>
      <c r="B678" t="s">
        <v>16</v>
      </c>
      <c r="C678">
        <v>38</v>
      </c>
      <c r="D678" t="s">
        <v>39</v>
      </c>
      <c r="E678" t="s">
        <v>1589</v>
      </c>
      <c r="F678" t="s">
        <v>1590</v>
      </c>
      <c r="G678" t="s">
        <v>14</v>
      </c>
      <c r="H678">
        <v>3000</v>
      </c>
      <c r="M678" t="s">
        <v>392</v>
      </c>
      <c r="O678" t="s">
        <v>1591</v>
      </c>
    </row>
    <row r="679" spans="1:15" x14ac:dyDescent="0.3">
      <c r="A679" s="2">
        <v>6527</v>
      </c>
      <c r="B679" t="s">
        <v>51</v>
      </c>
      <c r="C679">
        <v>38</v>
      </c>
      <c r="D679" t="s">
        <v>199</v>
      </c>
      <c r="E679" t="s">
        <v>1592</v>
      </c>
      <c r="F679" t="s">
        <v>13</v>
      </c>
      <c r="G679" t="s">
        <v>14</v>
      </c>
      <c r="H679">
        <v>2600</v>
      </c>
      <c r="M679" t="s">
        <v>20</v>
      </c>
    </row>
    <row r="680" spans="1:15" x14ac:dyDescent="0.3">
      <c r="A680" s="2">
        <v>6527</v>
      </c>
      <c r="C680">
        <v>38</v>
      </c>
      <c r="D680" t="s">
        <v>39</v>
      </c>
      <c r="E680" t="s">
        <v>1593</v>
      </c>
      <c r="G680" t="s">
        <v>14</v>
      </c>
      <c r="H680">
        <v>3450</v>
      </c>
      <c r="M680" t="s">
        <v>15</v>
      </c>
    </row>
    <row r="681" spans="1:15" x14ac:dyDescent="0.3">
      <c r="A681" s="2">
        <v>6527</v>
      </c>
      <c r="C681">
        <v>38</v>
      </c>
      <c r="D681" t="s">
        <v>711</v>
      </c>
      <c r="E681" t="s">
        <v>300</v>
      </c>
      <c r="H681">
        <v>500</v>
      </c>
      <c r="J681" t="s">
        <v>66</v>
      </c>
      <c r="K681">
        <v>1</v>
      </c>
      <c r="M681" t="s">
        <v>15</v>
      </c>
      <c r="O681" t="s">
        <v>1594</v>
      </c>
    </row>
    <row r="682" spans="1:15" x14ac:dyDescent="0.3">
      <c r="A682" s="2">
        <v>6528</v>
      </c>
      <c r="B682" t="s">
        <v>16</v>
      </c>
      <c r="C682">
        <v>39</v>
      </c>
      <c r="D682" t="s">
        <v>39</v>
      </c>
      <c r="E682" t="s">
        <v>110</v>
      </c>
      <c r="G682" s="28" t="s">
        <v>81</v>
      </c>
      <c r="H682">
        <v>5250</v>
      </c>
      <c r="M682" t="s">
        <v>392</v>
      </c>
    </row>
    <row r="683" spans="1:15" x14ac:dyDescent="0.3">
      <c r="A683" s="2">
        <v>6528</v>
      </c>
      <c r="B683" t="s">
        <v>16</v>
      </c>
      <c r="C683">
        <v>39</v>
      </c>
      <c r="D683" t="s">
        <v>39</v>
      </c>
      <c r="E683" t="s">
        <v>93</v>
      </c>
      <c r="H683">
        <v>1000</v>
      </c>
      <c r="M683" t="s">
        <v>392</v>
      </c>
    </row>
    <row r="684" spans="1:15" x14ac:dyDescent="0.3">
      <c r="A684" s="2">
        <v>6528</v>
      </c>
      <c r="B684" t="s">
        <v>16</v>
      </c>
      <c r="C684">
        <v>39</v>
      </c>
      <c r="D684" t="s">
        <v>39</v>
      </c>
      <c r="E684" t="s">
        <v>1597</v>
      </c>
      <c r="H684">
        <v>140</v>
      </c>
      <c r="M684" t="s">
        <v>392</v>
      </c>
    </row>
    <row r="685" spans="1:15" x14ac:dyDescent="0.3">
      <c r="A685" s="2">
        <v>6529</v>
      </c>
      <c r="B685" t="s">
        <v>51</v>
      </c>
      <c r="C685">
        <v>39</v>
      </c>
      <c r="D685" t="s">
        <v>199</v>
      </c>
      <c r="E685" t="s">
        <v>1598</v>
      </c>
      <c r="F685" t="s">
        <v>1288</v>
      </c>
      <c r="G685" t="s">
        <v>437</v>
      </c>
      <c r="H685">
        <v>3700</v>
      </c>
      <c r="M685" t="s">
        <v>20</v>
      </c>
      <c r="O685" t="s">
        <v>1599</v>
      </c>
    </row>
    <row r="686" spans="1:15" x14ac:dyDescent="0.3">
      <c r="A686" s="2">
        <v>6530</v>
      </c>
      <c r="B686" t="s">
        <v>16</v>
      </c>
      <c r="C686">
        <v>39</v>
      </c>
      <c r="D686" t="s">
        <v>711</v>
      </c>
      <c r="E686" t="s">
        <v>1600</v>
      </c>
      <c r="F686" t="s">
        <v>41</v>
      </c>
      <c r="G686" t="s">
        <v>42</v>
      </c>
      <c r="H686">
        <v>1120</v>
      </c>
      <c r="M686" t="s">
        <v>417</v>
      </c>
      <c r="O686" t="s">
        <v>1601</v>
      </c>
    </row>
    <row r="687" spans="1:15" x14ac:dyDescent="0.3">
      <c r="A687" s="2">
        <v>6530</v>
      </c>
      <c r="B687" t="s">
        <v>16</v>
      </c>
      <c r="C687">
        <v>39</v>
      </c>
      <c r="D687" t="s">
        <v>711</v>
      </c>
      <c r="E687" t="s">
        <v>707</v>
      </c>
      <c r="G687" s="28" t="s">
        <v>32</v>
      </c>
      <c r="H687">
        <v>1880</v>
      </c>
      <c r="M687" t="s">
        <v>417</v>
      </c>
      <c r="O687" t="s">
        <v>1602</v>
      </c>
    </row>
    <row r="688" spans="1:15" x14ac:dyDescent="0.3">
      <c r="A688" s="2">
        <v>6530</v>
      </c>
      <c r="C688">
        <v>39</v>
      </c>
      <c r="D688" t="s">
        <v>199</v>
      </c>
      <c r="E688" t="s">
        <v>1603</v>
      </c>
      <c r="F688" t="s">
        <v>13</v>
      </c>
      <c r="G688" t="s">
        <v>14</v>
      </c>
      <c r="H688">
        <v>950</v>
      </c>
      <c r="M688" t="s">
        <v>15</v>
      </c>
    </row>
    <row r="689" spans="1:15" x14ac:dyDescent="0.3">
      <c r="A689" s="2">
        <v>6536</v>
      </c>
      <c r="C689">
        <v>40</v>
      </c>
      <c r="D689" t="s">
        <v>711</v>
      </c>
      <c r="E689" t="s">
        <v>1600</v>
      </c>
      <c r="F689" t="s">
        <v>41</v>
      </c>
      <c r="G689" t="s">
        <v>42</v>
      </c>
      <c r="H689">
        <v>1835</v>
      </c>
      <c r="K689">
        <v>4</v>
      </c>
      <c r="M689" t="s">
        <v>15</v>
      </c>
      <c r="O689" t="s">
        <v>1619</v>
      </c>
    </row>
    <row r="690" spans="1:15" x14ac:dyDescent="0.3">
      <c r="A690" s="2">
        <v>6537</v>
      </c>
      <c r="C690">
        <v>40</v>
      </c>
      <c r="E690" t="s">
        <v>954</v>
      </c>
      <c r="F690" t="s">
        <v>1617</v>
      </c>
      <c r="G690" t="s">
        <v>24</v>
      </c>
      <c r="H690">
        <v>686</v>
      </c>
      <c r="M690" t="s">
        <v>15</v>
      </c>
    </row>
    <row r="691" spans="1:15" x14ac:dyDescent="0.3">
      <c r="A691" s="2">
        <v>6537</v>
      </c>
      <c r="C691">
        <v>40</v>
      </c>
      <c r="E691" t="s">
        <v>1618</v>
      </c>
      <c r="F691" t="s">
        <v>508</v>
      </c>
      <c r="G691" t="s">
        <v>24</v>
      </c>
      <c r="H691">
        <v>138</v>
      </c>
      <c r="M691" t="s">
        <v>15</v>
      </c>
    </row>
    <row r="692" spans="1:15" x14ac:dyDescent="0.3">
      <c r="A692" s="2">
        <v>6537</v>
      </c>
      <c r="B692" t="s">
        <v>59</v>
      </c>
      <c r="C692">
        <v>41</v>
      </c>
      <c r="D692" t="s">
        <v>1632</v>
      </c>
      <c r="E692" t="s">
        <v>1633</v>
      </c>
      <c r="F692" t="s">
        <v>1634</v>
      </c>
      <c r="G692" t="s">
        <v>1053</v>
      </c>
      <c r="I692">
        <v>2</v>
      </c>
      <c r="K692">
        <v>1</v>
      </c>
      <c r="M692" t="s">
        <v>20</v>
      </c>
      <c r="O692" t="s">
        <v>1635</v>
      </c>
    </row>
    <row r="693" spans="1:15" x14ac:dyDescent="0.3">
      <c r="A693" s="2">
        <v>6547</v>
      </c>
      <c r="B693" t="s">
        <v>16</v>
      </c>
      <c r="C693">
        <v>41</v>
      </c>
      <c r="D693" t="s">
        <v>1624</v>
      </c>
      <c r="E693" t="s">
        <v>1625</v>
      </c>
      <c r="G693" s="28" t="s">
        <v>81</v>
      </c>
      <c r="H693">
        <v>3000</v>
      </c>
      <c r="M693" t="s">
        <v>392</v>
      </c>
      <c r="O693" t="s">
        <v>1628</v>
      </c>
    </row>
    <row r="694" spans="1:15" x14ac:dyDescent="0.3">
      <c r="A694" s="2">
        <v>6547</v>
      </c>
      <c r="B694" t="s">
        <v>16</v>
      </c>
      <c r="C694">
        <v>41</v>
      </c>
      <c r="D694" t="s">
        <v>29</v>
      </c>
      <c r="E694" t="s">
        <v>1626</v>
      </c>
      <c r="F694" t="s">
        <v>1627</v>
      </c>
      <c r="G694" t="s">
        <v>437</v>
      </c>
      <c r="H694">
        <v>5055</v>
      </c>
      <c r="J694" t="s">
        <v>66</v>
      </c>
      <c r="K694">
        <v>16</v>
      </c>
      <c r="M694" t="s">
        <v>392</v>
      </c>
      <c r="O694" t="s">
        <v>1629</v>
      </c>
    </row>
    <row r="695" spans="1:15" x14ac:dyDescent="0.3">
      <c r="A695" s="2">
        <v>6548</v>
      </c>
      <c r="B695" t="s">
        <v>16</v>
      </c>
      <c r="C695">
        <v>41</v>
      </c>
      <c r="E695" t="s">
        <v>1630</v>
      </c>
      <c r="F695" t="s">
        <v>1631</v>
      </c>
      <c r="G695" t="s">
        <v>437</v>
      </c>
      <c r="H695">
        <v>4000</v>
      </c>
      <c r="M695" t="s">
        <v>392</v>
      </c>
    </row>
    <row r="696" spans="1:15" x14ac:dyDescent="0.3">
      <c r="A696" s="2">
        <v>6549</v>
      </c>
      <c r="B696" t="s">
        <v>16</v>
      </c>
      <c r="C696">
        <v>42</v>
      </c>
      <c r="E696" t="s">
        <v>2628</v>
      </c>
      <c r="F696" t="s">
        <v>1636</v>
      </c>
      <c r="G696" t="s">
        <v>1637</v>
      </c>
      <c r="H696">
        <v>16300</v>
      </c>
      <c r="M696" t="s">
        <v>417</v>
      </c>
      <c r="O696" t="s">
        <v>1660</v>
      </c>
    </row>
    <row r="697" spans="1:15" x14ac:dyDescent="0.3">
      <c r="A697" s="2">
        <v>6549</v>
      </c>
      <c r="C697">
        <v>42</v>
      </c>
      <c r="D697" s="28" t="s">
        <v>1624</v>
      </c>
      <c r="E697" t="s">
        <v>1638</v>
      </c>
      <c r="F697" t="s">
        <v>1639</v>
      </c>
      <c r="G697" t="s">
        <v>437</v>
      </c>
      <c r="H697">
        <v>15355</v>
      </c>
      <c r="M697" t="s">
        <v>15</v>
      </c>
      <c r="O697" t="s">
        <v>1641</v>
      </c>
    </row>
    <row r="698" spans="1:15" x14ac:dyDescent="0.3">
      <c r="A698" s="2">
        <v>6549</v>
      </c>
      <c r="C698">
        <v>42</v>
      </c>
      <c r="D698" t="s">
        <v>1659</v>
      </c>
      <c r="E698" t="s">
        <v>1600</v>
      </c>
      <c r="F698" t="s">
        <v>41</v>
      </c>
      <c r="G698" t="s">
        <v>42</v>
      </c>
      <c r="H698">
        <v>3900</v>
      </c>
      <c r="M698" t="s">
        <v>15</v>
      </c>
      <c r="O698" t="s">
        <v>1640</v>
      </c>
    </row>
    <row r="699" spans="1:15" x14ac:dyDescent="0.3">
      <c r="A699" s="2">
        <v>6550</v>
      </c>
      <c r="B699" t="s">
        <v>16</v>
      </c>
      <c r="C699">
        <v>42</v>
      </c>
      <c r="D699" t="s">
        <v>379</v>
      </c>
      <c r="E699" t="s">
        <v>1642</v>
      </c>
      <c r="F699" t="s">
        <v>1643</v>
      </c>
      <c r="G699" t="s">
        <v>81</v>
      </c>
      <c r="J699" t="s">
        <v>1434</v>
      </c>
      <c r="K699">
        <v>6</v>
      </c>
      <c r="M699" t="s">
        <v>417</v>
      </c>
      <c r="O699" t="s">
        <v>1644</v>
      </c>
    </row>
    <row r="700" spans="1:15" x14ac:dyDescent="0.3">
      <c r="A700" s="2">
        <v>6550</v>
      </c>
      <c r="B700" t="s">
        <v>16</v>
      </c>
      <c r="C700">
        <v>42</v>
      </c>
      <c r="D700" t="s">
        <v>1041</v>
      </c>
      <c r="E700" t="s">
        <v>1645</v>
      </c>
      <c r="F700" t="s">
        <v>1646</v>
      </c>
      <c r="G700" t="s">
        <v>81</v>
      </c>
      <c r="J700" t="s">
        <v>1434</v>
      </c>
      <c r="K700">
        <v>2</v>
      </c>
      <c r="M700" t="s">
        <v>417</v>
      </c>
      <c r="O700" t="s">
        <v>1647</v>
      </c>
    </row>
    <row r="701" spans="1:15" x14ac:dyDescent="0.3">
      <c r="A701" s="2">
        <v>6550</v>
      </c>
      <c r="B701" t="s">
        <v>16</v>
      </c>
      <c r="C701">
        <v>42</v>
      </c>
      <c r="E701" t="s">
        <v>1648</v>
      </c>
      <c r="F701" t="s">
        <v>1649</v>
      </c>
      <c r="G701" t="s">
        <v>444</v>
      </c>
      <c r="M701" t="s">
        <v>417</v>
      </c>
      <c r="O701" t="s">
        <v>1650</v>
      </c>
    </row>
    <row r="702" spans="1:15" x14ac:dyDescent="0.3">
      <c r="A702" s="2">
        <v>6551</v>
      </c>
      <c r="C702">
        <v>42</v>
      </c>
      <c r="E702" t="s">
        <v>1626</v>
      </c>
      <c r="F702" t="s">
        <v>1651</v>
      </c>
      <c r="G702" t="s">
        <v>437</v>
      </c>
      <c r="M702" t="s">
        <v>15</v>
      </c>
      <c r="O702" t="s">
        <v>1652</v>
      </c>
    </row>
    <row r="703" spans="1:15" x14ac:dyDescent="0.3">
      <c r="A703" s="2">
        <v>6552</v>
      </c>
      <c r="C703">
        <v>42</v>
      </c>
      <c r="E703" t="s">
        <v>1653</v>
      </c>
      <c r="F703" t="s">
        <v>1654</v>
      </c>
      <c r="G703" t="s">
        <v>24</v>
      </c>
      <c r="M703" t="s">
        <v>15</v>
      </c>
    </row>
    <row r="704" spans="1:15" x14ac:dyDescent="0.3">
      <c r="A704" s="2">
        <v>6554</v>
      </c>
      <c r="B704" t="s">
        <v>51</v>
      </c>
      <c r="C704">
        <v>42</v>
      </c>
      <c r="E704" t="s">
        <v>1655</v>
      </c>
      <c r="F704" t="s">
        <v>204</v>
      </c>
      <c r="G704" t="s">
        <v>24</v>
      </c>
      <c r="H704">
        <v>5900</v>
      </c>
      <c r="M704" t="s">
        <v>20</v>
      </c>
      <c r="O704" t="s">
        <v>1656</v>
      </c>
    </row>
    <row r="705" spans="1:15" x14ac:dyDescent="0.3">
      <c r="A705" s="2">
        <v>6554</v>
      </c>
      <c r="C705">
        <v>42</v>
      </c>
      <c r="E705" t="s">
        <v>1657</v>
      </c>
      <c r="F705" t="s">
        <v>1658</v>
      </c>
      <c r="G705" t="s">
        <v>437</v>
      </c>
      <c r="H705">
        <v>7100</v>
      </c>
      <c r="M705" t="s">
        <v>15</v>
      </c>
      <c r="O705" t="s">
        <v>1626</v>
      </c>
    </row>
    <row r="706" spans="1:15" x14ac:dyDescent="0.3">
      <c r="A706" s="2">
        <v>6556</v>
      </c>
      <c r="C706">
        <v>43</v>
      </c>
      <c r="D706" t="s">
        <v>1671</v>
      </c>
      <c r="E706" t="s">
        <v>1661</v>
      </c>
      <c r="F706" t="s">
        <v>204</v>
      </c>
      <c r="G706" t="s">
        <v>24</v>
      </c>
      <c r="M706" t="s">
        <v>15</v>
      </c>
      <c r="O706" t="s">
        <v>1672</v>
      </c>
    </row>
    <row r="707" spans="1:15" x14ac:dyDescent="0.3">
      <c r="A707" s="2">
        <v>6556</v>
      </c>
      <c r="C707">
        <v>43</v>
      </c>
      <c r="E707" t="s">
        <v>1662</v>
      </c>
      <c r="F707" t="s">
        <v>204</v>
      </c>
      <c r="G707" t="s">
        <v>24</v>
      </c>
      <c r="M707" t="s">
        <v>15</v>
      </c>
    </row>
    <row r="708" spans="1:15" x14ac:dyDescent="0.3">
      <c r="A708" s="2">
        <v>6557</v>
      </c>
      <c r="B708" t="s">
        <v>16</v>
      </c>
      <c r="C708">
        <v>43</v>
      </c>
      <c r="E708" t="s">
        <v>1663</v>
      </c>
      <c r="M708" t="s">
        <v>392</v>
      </c>
    </row>
    <row r="709" spans="1:15" x14ac:dyDescent="0.3">
      <c r="A709" s="2">
        <v>6558</v>
      </c>
      <c r="C709">
        <v>43</v>
      </c>
      <c r="E709" t="s">
        <v>1664</v>
      </c>
      <c r="F709" t="s">
        <v>1665</v>
      </c>
      <c r="G709" t="s">
        <v>24</v>
      </c>
      <c r="H709">
        <v>7600</v>
      </c>
      <c r="M709" t="s">
        <v>15</v>
      </c>
    </row>
    <row r="710" spans="1:15" x14ac:dyDescent="0.3">
      <c r="A710" s="2">
        <v>6560</v>
      </c>
      <c r="C710">
        <v>43</v>
      </c>
      <c r="E710" t="s">
        <v>110</v>
      </c>
      <c r="G710" s="28" t="s">
        <v>81</v>
      </c>
      <c r="H710">
        <v>1500</v>
      </c>
      <c r="M710" t="s">
        <v>15</v>
      </c>
    </row>
    <row r="711" spans="1:15" x14ac:dyDescent="0.3">
      <c r="A711" s="2">
        <v>6562</v>
      </c>
      <c r="C711">
        <v>43</v>
      </c>
      <c r="E711" t="s">
        <v>1666</v>
      </c>
      <c r="H711">
        <v>4600</v>
      </c>
      <c r="M711" t="s">
        <v>15</v>
      </c>
    </row>
    <row r="712" spans="1:15" x14ac:dyDescent="0.3">
      <c r="A712" s="2">
        <v>6562</v>
      </c>
      <c r="C712">
        <v>43</v>
      </c>
      <c r="E712" t="s">
        <v>1667</v>
      </c>
      <c r="F712" t="s">
        <v>266</v>
      </c>
      <c r="G712" t="s">
        <v>24</v>
      </c>
      <c r="H712">
        <v>5400</v>
      </c>
      <c r="M712" t="s">
        <v>15</v>
      </c>
    </row>
    <row r="713" spans="1:15" x14ac:dyDescent="0.3">
      <c r="A713" s="2">
        <v>6562</v>
      </c>
      <c r="B713" t="s">
        <v>21</v>
      </c>
      <c r="C713">
        <v>43</v>
      </c>
      <c r="D713" t="s">
        <v>1668</v>
      </c>
      <c r="E713" t="s">
        <v>493</v>
      </c>
      <c r="F713" t="s">
        <v>451</v>
      </c>
      <c r="G713" t="s">
        <v>81</v>
      </c>
      <c r="H713">
        <v>3575</v>
      </c>
      <c r="K713">
        <v>6</v>
      </c>
      <c r="M713" t="s">
        <v>20</v>
      </c>
      <c r="O713" t="s">
        <v>1673</v>
      </c>
    </row>
    <row r="714" spans="1:15" x14ac:dyDescent="0.3">
      <c r="A714" s="2">
        <v>6562</v>
      </c>
      <c r="B714" t="s">
        <v>21</v>
      </c>
      <c r="C714">
        <v>43</v>
      </c>
      <c r="D714" t="s">
        <v>1668</v>
      </c>
      <c r="E714" t="s">
        <v>1669</v>
      </c>
      <c r="F714" t="s">
        <v>80</v>
      </c>
      <c r="G714" t="s">
        <v>81</v>
      </c>
      <c r="M714" t="s">
        <v>20</v>
      </c>
      <c r="O714" t="s">
        <v>1670</v>
      </c>
    </row>
    <row r="715" spans="1:15" x14ac:dyDescent="0.3">
      <c r="A715" s="2">
        <v>6563</v>
      </c>
      <c r="B715" t="s">
        <v>1674</v>
      </c>
      <c r="C715">
        <v>44</v>
      </c>
      <c r="E715" t="s">
        <v>1675</v>
      </c>
      <c r="F715" t="s">
        <v>1676</v>
      </c>
      <c r="G715" t="s">
        <v>24</v>
      </c>
      <c r="H715">
        <v>4060</v>
      </c>
      <c r="O715" t="s">
        <v>1677</v>
      </c>
    </row>
    <row r="716" spans="1:15" x14ac:dyDescent="0.3">
      <c r="A716" s="2">
        <v>6565</v>
      </c>
      <c r="C716">
        <v>44</v>
      </c>
      <c r="E716" t="s">
        <v>1678</v>
      </c>
      <c r="H716">
        <v>2225</v>
      </c>
      <c r="M716" t="s">
        <v>15</v>
      </c>
    </row>
    <row r="717" spans="1:15" x14ac:dyDescent="0.3">
      <c r="A717" s="2">
        <v>6565</v>
      </c>
      <c r="C717">
        <v>44</v>
      </c>
      <c r="E717" t="s">
        <v>300</v>
      </c>
      <c r="F717" t="s">
        <v>1529</v>
      </c>
      <c r="G717" t="s">
        <v>1679</v>
      </c>
      <c r="H717">
        <v>2135</v>
      </c>
      <c r="M717" t="s">
        <v>15</v>
      </c>
    </row>
    <row r="718" spans="1:15" x14ac:dyDescent="0.3">
      <c r="A718" s="2">
        <v>6566</v>
      </c>
      <c r="B718" t="s">
        <v>16</v>
      </c>
      <c r="C718">
        <v>44</v>
      </c>
      <c r="D718" t="s">
        <v>1680</v>
      </c>
      <c r="E718" t="s">
        <v>1681</v>
      </c>
      <c r="M718" t="s">
        <v>1682</v>
      </c>
      <c r="O718" t="s">
        <v>1683</v>
      </c>
    </row>
    <row r="719" spans="1:15" x14ac:dyDescent="0.3">
      <c r="A719" s="2">
        <v>6566</v>
      </c>
      <c r="C719">
        <v>44</v>
      </c>
      <c r="D719" t="s">
        <v>1680</v>
      </c>
      <c r="E719" t="s">
        <v>110</v>
      </c>
      <c r="F719" t="s">
        <v>1129</v>
      </c>
      <c r="G719" t="s">
        <v>1130</v>
      </c>
      <c r="M719" t="s">
        <v>392</v>
      </c>
      <c r="O719" t="s">
        <v>1683</v>
      </c>
    </row>
    <row r="720" spans="1:15" x14ac:dyDescent="0.3">
      <c r="A720" s="2">
        <v>6566</v>
      </c>
      <c r="B720" t="s">
        <v>16</v>
      </c>
      <c r="C720" t="s">
        <v>1739</v>
      </c>
      <c r="D720" t="s">
        <v>1624</v>
      </c>
      <c r="E720" t="s">
        <v>308</v>
      </c>
      <c r="F720" t="s">
        <v>72</v>
      </c>
      <c r="H720">
        <v>3500</v>
      </c>
      <c r="M720" t="s">
        <v>417</v>
      </c>
      <c r="O720" t="s">
        <v>1740</v>
      </c>
    </row>
    <row r="721" spans="1:15" x14ac:dyDescent="0.3">
      <c r="A721" s="2">
        <v>6566</v>
      </c>
      <c r="C721">
        <v>44</v>
      </c>
      <c r="E721" t="s">
        <v>1684</v>
      </c>
      <c r="F721" t="s">
        <v>204</v>
      </c>
      <c r="G721" t="s">
        <v>24</v>
      </c>
      <c r="H721">
        <v>6000</v>
      </c>
      <c r="M721" t="s">
        <v>15</v>
      </c>
    </row>
    <row r="722" spans="1:15" x14ac:dyDescent="0.3">
      <c r="A722" s="2">
        <v>6567</v>
      </c>
      <c r="B722" t="s">
        <v>16</v>
      </c>
      <c r="C722">
        <v>44</v>
      </c>
      <c r="D722" t="s">
        <v>1041</v>
      </c>
      <c r="E722" t="s">
        <v>1685</v>
      </c>
      <c r="F722" t="s">
        <v>1686</v>
      </c>
      <c r="G722" t="s">
        <v>449</v>
      </c>
      <c r="K722">
        <v>3</v>
      </c>
      <c r="M722" t="s">
        <v>417</v>
      </c>
      <c r="O722" t="s">
        <v>1687</v>
      </c>
    </row>
    <row r="723" spans="1:15" x14ac:dyDescent="0.3">
      <c r="A723" s="2">
        <v>6567</v>
      </c>
      <c r="C723">
        <v>44</v>
      </c>
      <c r="E723" t="s">
        <v>1688</v>
      </c>
      <c r="F723" t="s">
        <v>1689</v>
      </c>
      <c r="G723" t="s">
        <v>437</v>
      </c>
      <c r="H723">
        <v>11000</v>
      </c>
      <c r="M723" t="s">
        <v>15</v>
      </c>
      <c r="O723" t="s">
        <v>1690</v>
      </c>
    </row>
    <row r="724" spans="1:15" x14ac:dyDescent="0.3">
      <c r="A724" s="2">
        <v>6567</v>
      </c>
      <c r="C724">
        <v>44</v>
      </c>
      <c r="E724" t="s">
        <v>1691</v>
      </c>
      <c r="M724" t="s">
        <v>15</v>
      </c>
    </row>
    <row r="725" spans="1:15" x14ac:dyDescent="0.3">
      <c r="A725" s="2">
        <v>6568</v>
      </c>
      <c r="B725" t="s">
        <v>16</v>
      </c>
      <c r="C725" t="s">
        <v>1739</v>
      </c>
      <c r="D725" t="s">
        <v>1624</v>
      </c>
      <c r="E725" t="s">
        <v>308</v>
      </c>
      <c r="F725" t="s">
        <v>1692</v>
      </c>
      <c r="G725" t="s">
        <v>442</v>
      </c>
      <c r="H725">
        <v>3500</v>
      </c>
      <c r="M725" t="s">
        <v>417</v>
      </c>
      <c r="O725" t="s">
        <v>1780</v>
      </c>
    </row>
    <row r="726" spans="1:15" x14ac:dyDescent="0.3">
      <c r="A726" s="2">
        <v>6568</v>
      </c>
      <c r="C726">
        <v>44</v>
      </c>
      <c r="E726" t="s">
        <v>300</v>
      </c>
      <c r="G726" s="28" t="s">
        <v>1679</v>
      </c>
      <c r="H726">
        <v>1900</v>
      </c>
      <c r="M726" t="s">
        <v>15</v>
      </c>
    </row>
    <row r="727" spans="1:15" x14ac:dyDescent="0.3">
      <c r="A727" s="2">
        <v>6571</v>
      </c>
      <c r="C727">
        <v>45</v>
      </c>
      <c r="E727" t="s">
        <v>1696</v>
      </c>
      <c r="G727" s="28" t="s">
        <v>1679</v>
      </c>
      <c r="M727" t="s">
        <v>15</v>
      </c>
    </row>
    <row r="728" spans="1:15" x14ac:dyDescent="0.3">
      <c r="A728" s="2">
        <v>6571</v>
      </c>
      <c r="C728">
        <v>45</v>
      </c>
      <c r="E728" t="s">
        <v>1697</v>
      </c>
      <c r="F728" t="s">
        <v>41</v>
      </c>
      <c r="G728" t="s">
        <v>42</v>
      </c>
      <c r="M728" t="s">
        <v>15</v>
      </c>
    </row>
    <row r="729" spans="1:15" x14ac:dyDescent="0.3">
      <c r="A729" s="2">
        <v>6573</v>
      </c>
      <c r="B729" t="s">
        <v>16</v>
      </c>
      <c r="C729">
        <v>45</v>
      </c>
      <c r="E729" t="s">
        <v>1698</v>
      </c>
      <c r="F729" t="s">
        <v>1699</v>
      </c>
      <c r="G729" t="s">
        <v>1679</v>
      </c>
      <c r="M729" t="s">
        <v>417</v>
      </c>
      <c r="O729" t="s">
        <v>1700</v>
      </c>
    </row>
    <row r="730" spans="1:15" x14ac:dyDescent="0.3">
      <c r="A730" s="29">
        <v>6573</v>
      </c>
      <c r="B730" t="s">
        <v>16</v>
      </c>
      <c r="C730">
        <v>45</v>
      </c>
      <c r="D730" t="s">
        <v>1659</v>
      </c>
      <c r="E730" t="s">
        <v>1715</v>
      </c>
      <c r="F730" t="s">
        <v>1716</v>
      </c>
      <c r="N730" t="s">
        <v>417</v>
      </c>
      <c r="O730" t="s">
        <v>1717</v>
      </c>
    </row>
    <row r="731" spans="1:15" x14ac:dyDescent="0.3">
      <c r="A731" s="2">
        <v>6574</v>
      </c>
      <c r="C731">
        <v>45</v>
      </c>
      <c r="E731" t="s">
        <v>1170</v>
      </c>
      <c r="M731" t="s">
        <v>15</v>
      </c>
    </row>
    <row r="732" spans="1:15" x14ac:dyDescent="0.3">
      <c r="A732" s="2">
        <v>6575</v>
      </c>
      <c r="C732" t="s">
        <v>1741</v>
      </c>
      <c r="D732" t="s">
        <v>1624</v>
      </c>
      <c r="E732" t="s">
        <v>308</v>
      </c>
      <c r="F732" t="s">
        <v>1692</v>
      </c>
      <c r="G732" t="s">
        <v>442</v>
      </c>
      <c r="M732" t="s">
        <v>15</v>
      </c>
      <c r="O732" t="s">
        <v>1781</v>
      </c>
    </row>
    <row r="733" spans="1:15" x14ac:dyDescent="0.3">
      <c r="A733" s="2">
        <v>6576</v>
      </c>
      <c r="C733">
        <v>45</v>
      </c>
      <c r="E733" t="s">
        <v>1706</v>
      </c>
      <c r="F733" t="s">
        <v>1083</v>
      </c>
      <c r="G733" t="s">
        <v>437</v>
      </c>
      <c r="M733" t="s">
        <v>15</v>
      </c>
    </row>
    <row r="734" spans="1:15" x14ac:dyDescent="0.3">
      <c r="A734" s="2">
        <v>6576</v>
      </c>
      <c r="C734">
        <v>45</v>
      </c>
      <c r="D734" t="s">
        <v>1742</v>
      </c>
      <c r="E734" t="s">
        <v>1707</v>
      </c>
      <c r="M734" t="s">
        <v>15</v>
      </c>
      <c r="O734" t="s">
        <v>1743</v>
      </c>
    </row>
    <row r="735" spans="1:15" x14ac:dyDescent="0.3">
      <c r="A735" s="2">
        <v>6578</v>
      </c>
      <c r="C735">
        <v>46</v>
      </c>
      <c r="E735" t="s">
        <v>1720</v>
      </c>
      <c r="F735" t="s">
        <v>1721</v>
      </c>
      <c r="G735" t="s">
        <v>444</v>
      </c>
      <c r="M735" t="s">
        <v>15</v>
      </c>
      <c r="O735" t="s">
        <v>1722</v>
      </c>
    </row>
    <row r="736" spans="1:15" x14ac:dyDescent="0.3">
      <c r="A736" s="2">
        <v>6578</v>
      </c>
      <c r="B736" t="s">
        <v>51</v>
      </c>
      <c r="C736">
        <v>46</v>
      </c>
      <c r="E736" t="s">
        <v>1723</v>
      </c>
      <c r="F736" t="s">
        <v>204</v>
      </c>
      <c r="G736" t="s">
        <v>24</v>
      </c>
      <c r="M736" t="s">
        <v>20</v>
      </c>
    </row>
    <row r="737" spans="1:15" x14ac:dyDescent="0.3">
      <c r="A737" s="2">
        <v>6578</v>
      </c>
      <c r="C737">
        <v>46</v>
      </c>
      <c r="E737" t="s">
        <v>1724</v>
      </c>
      <c r="G737" s="28" t="s">
        <v>1679</v>
      </c>
      <c r="M737" t="s">
        <v>15</v>
      </c>
    </row>
    <row r="738" spans="1:15" x14ac:dyDescent="0.3">
      <c r="A738" s="2">
        <v>6580</v>
      </c>
      <c r="C738">
        <v>46</v>
      </c>
      <c r="E738" t="s">
        <v>300</v>
      </c>
      <c r="G738" s="28" t="s">
        <v>1679</v>
      </c>
      <c r="M738" t="s">
        <v>15</v>
      </c>
    </row>
    <row r="739" spans="1:15" x14ac:dyDescent="0.3">
      <c r="A739" s="2">
        <v>6581</v>
      </c>
      <c r="B739" s="3">
        <v>0.1875</v>
      </c>
      <c r="C739" t="s">
        <v>1736</v>
      </c>
      <c r="D739" t="s">
        <v>1737</v>
      </c>
      <c r="E739" t="s">
        <v>1729</v>
      </c>
      <c r="F739" t="s">
        <v>1730</v>
      </c>
      <c r="G739" t="s">
        <v>445</v>
      </c>
      <c r="M739" t="s">
        <v>20</v>
      </c>
      <c r="O739" t="s">
        <v>1738</v>
      </c>
    </row>
    <row r="740" spans="1:15" x14ac:dyDescent="0.3">
      <c r="A740" s="2">
        <v>6583</v>
      </c>
      <c r="C740">
        <v>46</v>
      </c>
      <c r="E740" t="s">
        <v>1372</v>
      </c>
      <c r="G740" t="s">
        <v>81</v>
      </c>
      <c r="M740" t="s">
        <v>15</v>
      </c>
      <c r="O740" t="s">
        <v>1808</v>
      </c>
    </row>
    <row r="741" spans="1:15" x14ac:dyDescent="0.3">
      <c r="A741" s="2">
        <v>6583</v>
      </c>
      <c r="C741">
        <v>46</v>
      </c>
      <c r="E741" t="s">
        <v>1732</v>
      </c>
      <c r="F741" t="s">
        <v>1731</v>
      </c>
      <c r="G741" t="s">
        <v>24</v>
      </c>
      <c r="M741" t="s">
        <v>15</v>
      </c>
    </row>
    <row r="742" spans="1:15" x14ac:dyDescent="0.3">
      <c r="A742" s="29">
        <v>6587</v>
      </c>
      <c r="C742" t="s">
        <v>1751</v>
      </c>
      <c r="E742" t="s">
        <v>1734</v>
      </c>
      <c r="F742" t="s">
        <v>1735</v>
      </c>
      <c r="G742" t="s">
        <v>437</v>
      </c>
      <c r="M742" t="s">
        <v>15</v>
      </c>
      <c r="N742" t="s">
        <v>417</v>
      </c>
      <c r="O742" t="s">
        <v>1750</v>
      </c>
    </row>
    <row r="743" spans="1:15" x14ac:dyDescent="0.3">
      <c r="A743" s="2">
        <v>6589</v>
      </c>
      <c r="B743" t="s">
        <v>16</v>
      </c>
      <c r="C743">
        <v>47</v>
      </c>
      <c r="E743" t="s">
        <v>300</v>
      </c>
      <c r="F743" t="s">
        <v>1529</v>
      </c>
      <c r="G743" t="s">
        <v>1679</v>
      </c>
      <c r="H743">
        <v>5800</v>
      </c>
      <c r="J743" t="s">
        <v>66</v>
      </c>
      <c r="M743" t="s">
        <v>417</v>
      </c>
      <c r="O743" t="s">
        <v>1733</v>
      </c>
    </row>
    <row r="744" spans="1:15" x14ac:dyDescent="0.3">
      <c r="A744" s="2">
        <v>6594</v>
      </c>
      <c r="C744">
        <v>48</v>
      </c>
      <c r="D744" t="s">
        <v>1745</v>
      </c>
      <c r="E744" t="s">
        <v>1746</v>
      </c>
      <c r="F744" t="s">
        <v>1746</v>
      </c>
      <c r="M744" t="s">
        <v>15</v>
      </c>
      <c r="O744" t="s">
        <v>1747</v>
      </c>
    </row>
    <row r="745" spans="1:15" x14ac:dyDescent="0.3">
      <c r="A745" s="2">
        <v>6597</v>
      </c>
      <c r="B745" t="s">
        <v>16</v>
      </c>
      <c r="C745">
        <v>48</v>
      </c>
      <c r="E745" t="s">
        <v>1749</v>
      </c>
      <c r="F745" t="s">
        <v>1748</v>
      </c>
      <c r="G745" t="s">
        <v>441</v>
      </c>
      <c r="M745" t="s">
        <v>417</v>
      </c>
      <c r="O745" t="s">
        <v>1847</v>
      </c>
    </row>
    <row r="746" spans="1:15" x14ac:dyDescent="0.3">
      <c r="A746" s="2">
        <v>6599</v>
      </c>
      <c r="C746">
        <v>49</v>
      </c>
      <c r="E746" t="s">
        <v>1752</v>
      </c>
      <c r="F746" t="s">
        <v>1529</v>
      </c>
      <c r="G746" t="s">
        <v>1679</v>
      </c>
      <c r="M746" t="s">
        <v>15</v>
      </c>
      <c r="O746" t="s">
        <v>1758</v>
      </c>
    </row>
    <row r="747" spans="1:15" x14ac:dyDescent="0.3">
      <c r="A747" s="2">
        <v>6599</v>
      </c>
      <c r="B747" t="s">
        <v>16</v>
      </c>
      <c r="C747">
        <v>1</v>
      </c>
      <c r="E747" t="s">
        <v>1849</v>
      </c>
      <c r="M747" t="s">
        <v>20</v>
      </c>
      <c r="O747" t="s">
        <v>1848</v>
      </c>
    </row>
    <row r="748" spans="1:15" x14ac:dyDescent="0.3">
      <c r="A748" s="2">
        <v>6600</v>
      </c>
      <c r="C748">
        <v>49</v>
      </c>
      <c r="E748" t="s">
        <v>1753</v>
      </c>
      <c r="F748" s="17" t="s">
        <v>1754</v>
      </c>
      <c r="G748" s="17" t="s">
        <v>1130</v>
      </c>
      <c r="M748" t="s">
        <v>15</v>
      </c>
    </row>
    <row r="749" spans="1:15" x14ac:dyDescent="0.3">
      <c r="A749" s="2">
        <v>6600</v>
      </c>
      <c r="C749">
        <v>49</v>
      </c>
      <c r="E749" t="s">
        <v>1757</v>
      </c>
      <c r="F749" t="s">
        <v>1755</v>
      </c>
      <c r="G749" t="s">
        <v>14</v>
      </c>
      <c r="M749" t="s">
        <v>15</v>
      </c>
    </row>
    <row r="750" spans="1:15" x14ac:dyDescent="0.3">
      <c r="A750" s="2">
        <v>6600</v>
      </c>
      <c r="C750">
        <v>49</v>
      </c>
      <c r="E750" t="s">
        <v>1756</v>
      </c>
      <c r="F750" t="s">
        <v>524</v>
      </c>
      <c r="G750" t="s">
        <v>24</v>
      </c>
      <c r="M750" t="s">
        <v>15</v>
      </c>
    </row>
    <row r="751" spans="1:15" x14ac:dyDescent="0.3">
      <c r="A751" s="2">
        <v>6601</v>
      </c>
      <c r="C751">
        <v>49</v>
      </c>
      <c r="E751" t="s">
        <v>1442</v>
      </c>
      <c r="F751" t="s">
        <v>1759</v>
      </c>
      <c r="G751" t="s">
        <v>437</v>
      </c>
      <c r="M751" t="s">
        <v>15</v>
      </c>
    </row>
    <row r="752" spans="1:15" x14ac:dyDescent="0.3">
      <c r="A752" s="2">
        <v>6601</v>
      </c>
      <c r="C752">
        <v>49</v>
      </c>
      <c r="E752" t="s">
        <v>1760</v>
      </c>
      <c r="F752" t="s">
        <v>1761</v>
      </c>
      <c r="G752" t="s">
        <v>14</v>
      </c>
      <c r="M752" t="s">
        <v>15</v>
      </c>
    </row>
    <row r="753" spans="1:15" x14ac:dyDescent="0.3">
      <c r="A753" s="2">
        <v>6601</v>
      </c>
      <c r="C753">
        <v>49</v>
      </c>
      <c r="E753" t="s">
        <v>1762</v>
      </c>
      <c r="F753" t="s">
        <v>524</v>
      </c>
      <c r="G753" t="s">
        <v>24</v>
      </c>
      <c r="M753" t="s">
        <v>15</v>
      </c>
      <c r="O753" t="s">
        <v>1763</v>
      </c>
    </row>
    <row r="754" spans="1:15" x14ac:dyDescent="0.3">
      <c r="A754" s="2">
        <v>6601</v>
      </c>
      <c r="B754" t="s">
        <v>16</v>
      </c>
      <c r="C754">
        <v>49</v>
      </c>
      <c r="E754" t="s">
        <v>1764</v>
      </c>
      <c r="F754" t="s">
        <v>1765</v>
      </c>
      <c r="G754" t="s">
        <v>24</v>
      </c>
      <c r="M754" t="s">
        <v>392</v>
      </c>
      <c r="O754" t="s">
        <v>1766</v>
      </c>
    </row>
    <row r="755" spans="1:15" x14ac:dyDescent="0.3">
      <c r="A755" s="2">
        <v>6603</v>
      </c>
      <c r="C755">
        <v>49</v>
      </c>
      <c r="E755" t="s">
        <v>1768</v>
      </c>
      <c r="F755" t="s">
        <v>162</v>
      </c>
      <c r="G755" t="s">
        <v>14</v>
      </c>
      <c r="M755" t="s">
        <v>15</v>
      </c>
    </row>
    <row r="756" spans="1:15" x14ac:dyDescent="0.3">
      <c r="A756" s="2">
        <v>6603</v>
      </c>
      <c r="C756">
        <v>49</v>
      </c>
      <c r="E756" t="s">
        <v>1769</v>
      </c>
      <c r="F756" t="s">
        <v>41</v>
      </c>
      <c r="G756" t="s">
        <v>42</v>
      </c>
      <c r="M756" t="s">
        <v>15</v>
      </c>
    </row>
    <row r="757" spans="1:15" x14ac:dyDescent="0.3">
      <c r="A757" s="2">
        <v>6603</v>
      </c>
      <c r="C757">
        <v>49</v>
      </c>
      <c r="E757" t="s">
        <v>1770</v>
      </c>
      <c r="F757" t="s">
        <v>204</v>
      </c>
      <c r="G757" t="s">
        <v>24</v>
      </c>
      <c r="M757" t="s">
        <v>15</v>
      </c>
      <c r="O757" t="s">
        <v>1771</v>
      </c>
    </row>
    <row r="758" spans="1:15" x14ac:dyDescent="0.3">
      <c r="A758" s="2">
        <v>6603</v>
      </c>
      <c r="C758">
        <v>49</v>
      </c>
      <c r="E758" t="s">
        <v>1774</v>
      </c>
      <c r="F758" t="s">
        <v>1772</v>
      </c>
      <c r="H758">
        <v>10000</v>
      </c>
      <c r="M758" t="s">
        <v>15</v>
      </c>
      <c r="O758" t="s">
        <v>1773</v>
      </c>
    </row>
    <row r="759" spans="1:15" x14ac:dyDescent="0.3">
      <c r="A759" s="2">
        <v>6603</v>
      </c>
      <c r="B759" t="s">
        <v>16</v>
      </c>
      <c r="C759">
        <v>1</v>
      </c>
      <c r="E759" t="s">
        <v>493</v>
      </c>
      <c r="F759" t="s">
        <v>451</v>
      </c>
      <c r="G759" t="s">
        <v>81</v>
      </c>
      <c r="M759" t="s">
        <v>20</v>
      </c>
      <c r="O759" t="s">
        <v>1846</v>
      </c>
    </row>
    <row r="760" spans="1:15" x14ac:dyDescent="0.3">
      <c r="A760" s="2">
        <v>6604</v>
      </c>
      <c r="B760" t="s">
        <v>16</v>
      </c>
      <c r="C760">
        <v>49</v>
      </c>
      <c r="D760" t="s">
        <v>1041</v>
      </c>
      <c r="E760" t="s">
        <v>2629</v>
      </c>
      <c r="F760" t="s">
        <v>80</v>
      </c>
      <c r="G760" t="s">
        <v>81</v>
      </c>
      <c r="K760">
        <v>4</v>
      </c>
      <c r="M760" t="s">
        <v>20</v>
      </c>
      <c r="O760" t="s">
        <v>1775</v>
      </c>
    </row>
    <row r="761" spans="1:15" x14ac:dyDescent="0.3">
      <c r="A761" s="2">
        <v>6604</v>
      </c>
      <c r="C761">
        <v>49</v>
      </c>
      <c r="E761" t="s">
        <v>1776</v>
      </c>
      <c r="F761" s="17" t="s">
        <v>1754</v>
      </c>
      <c r="G761" s="17" t="s">
        <v>1130</v>
      </c>
      <c r="J761" t="s">
        <v>66</v>
      </c>
      <c r="M761" t="s">
        <v>15</v>
      </c>
      <c r="O761" t="s">
        <v>1777</v>
      </c>
    </row>
    <row r="762" spans="1:15" x14ac:dyDescent="0.3">
      <c r="A762" s="2">
        <v>6604</v>
      </c>
      <c r="B762" t="s">
        <v>16</v>
      </c>
      <c r="C762">
        <v>49</v>
      </c>
      <c r="E762" t="s">
        <v>1778</v>
      </c>
      <c r="F762" s="17" t="s">
        <v>1779</v>
      </c>
      <c r="G762" s="17" t="s">
        <v>24</v>
      </c>
      <c r="M762" t="s">
        <v>15</v>
      </c>
    </row>
    <row r="763" spans="1:15" x14ac:dyDescent="0.3">
      <c r="A763" s="2">
        <v>6605</v>
      </c>
      <c r="C763">
        <v>50</v>
      </c>
      <c r="E763" t="s">
        <v>1782</v>
      </c>
      <c r="F763" t="s">
        <v>1783</v>
      </c>
      <c r="G763" t="s">
        <v>24</v>
      </c>
      <c r="M763" t="s">
        <v>15</v>
      </c>
    </row>
    <row r="764" spans="1:15" x14ac:dyDescent="0.3">
      <c r="A764" s="2">
        <v>6605</v>
      </c>
      <c r="C764">
        <v>50</v>
      </c>
      <c r="E764" t="s">
        <v>1784</v>
      </c>
      <c r="F764" t="s">
        <v>266</v>
      </c>
      <c r="G764" t="s">
        <v>81</v>
      </c>
      <c r="M764" t="s">
        <v>15</v>
      </c>
    </row>
    <row r="765" spans="1:15" ht="115.2" x14ac:dyDescent="0.3">
      <c r="A765" s="2">
        <v>6605</v>
      </c>
      <c r="B765" t="s">
        <v>16</v>
      </c>
      <c r="C765">
        <v>50</v>
      </c>
      <c r="D765" t="s">
        <v>1785</v>
      </c>
      <c r="E765" t="s">
        <v>866</v>
      </c>
      <c r="F765" t="s">
        <v>451</v>
      </c>
      <c r="G765" t="s">
        <v>81</v>
      </c>
      <c r="H765">
        <v>14000</v>
      </c>
      <c r="M765" t="s">
        <v>20</v>
      </c>
      <c r="O765" s="4" t="s">
        <v>3624</v>
      </c>
    </row>
    <row r="766" spans="1:15" x14ac:dyDescent="0.3">
      <c r="A766" s="2">
        <v>6609</v>
      </c>
      <c r="B766" t="s">
        <v>16</v>
      </c>
      <c r="C766">
        <v>50</v>
      </c>
      <c r="D766" s="17" t="s">
        <v>1624</v>
      </c>
      <c r="E766" t="s">
        <v>1787</v>
      </c>
      <c r="F766" t="s">
        <v>1788</v>
      </c>
      <c r="G766" t="s">
        <v>1679</v>
      </c>
      <c r="M766" t="s">
        <v>20</v>
      </c>
      <c r="O766" t="s">
        <v>1818</v>
      </c>
    </row>
    <row r="767" spans="1:15" x14ac:dyDescent="0.3">
      <c r="A767" s="2">
        <v>6609</v>
      </c>
      <c r="C767">
        <v>50</v>
      </c>
      <c r="E767" t="s">
        <v>1789</v>
      </c>
      <c r="F767" t="s">
        <v>162</v>
      </c>
      <c r="G767" t="s">
        <v>14</v>
      </c>
      <c r="M767" t="s">
        <v>15</v>
      </c>
      <c r="O767" t="s">
        <v>1791</v>
      </c>
    </row>
    <row r="768" spans="1:15" x14ac:dyDescent="0.3">
      <c r="A768" s="2">
        <v>6609</v>
      </c>
      <c r="C768">
        <v>50</v>
      </c>
      <c r="E768" t="s">
        <v>1790</v>
      </c>
      <c r="F768" t="s">
        <v>307</v>
      </c>
      <c r="G768" t="s">
        <v>81</v>
      </c>
      <c r="M768" t="s">
        <v>15</v>
      </c>
      <c r="O768" t="s">
        <v>1791</v>
      </c>
    </row>
    <row r="769" spans="1:15" x14ac:dyDescent="0.3">
      <c r="A769" s="2">
        <v>6610</v>
      </c>
      <c r="B769" t="s">
        <v>21</v>
      </c>
      <c r="C769">
        <v>5</v>
      </c>
      <c r="E769" t="s">
        <v>1919</v>
      </c>
      <c r="F769" t="s">
        <v>282</v>
      </c>
      <c r="G769" t="s">
        <v>81</v>
      </c>
      <c r="M769" t="s">
        <v>38</v>
      </c>
      <c r="O769" t="s">
        <v>1920</v>
      </c>
    </row>
    <row r="770" spans="1:15" x14ac:dyDescent="0.3">
      <c r="A770" s="2">
        <v>6618</v>
      </c>
      <c r="C770">
        <v>51</v>
      </c>
      <c r="D770" t="s">
        <v>1745</v>
      </c>
      <c r="E770" t="s">
        <v>1804</v>
      </c>
      <c r="F770" t="s">
        <v>307</v>
      </c>
      <c r="G770" t="s">
        <v>81</v>
      </c>
      <c r="M770" t="s">
        <v>15</v>
      </c>
      <c r="O770" t="s">
        <v>1807</v>
      </c>
    </row>
    <row r="771" spans="1:15" x14ac:dyDescent="0.3">
      <c r="A771" s="2">
        <v>6618</v>
      </c>
      <c r="C771">
        <v>51</v>
      </c>
      <c r="D771" t="s">
        <v>1805</v>
      </c>
      <c r="E771" t="s">
        <v>1444</v>
      </c>
      <c r="F771" t="s">
        <v>1806</v>
      </c>
      <c r="G771" t="s">
        <v>442</v>
      </c>
      <c r="M771" t="s">
        <v>15</v>
      </c>
    </row>
    <row r="772" spans="1:15" x14ac:dyDescent="0.3">
      <c r="A772" s="2">
        <v>6621</v>
      </c>
      <c r="C772">
        <v>52</v>
      </c>
      <c r="E772" t="s">
        <v>105</v>
      </c>
      <c r="F772" t="s">
        <v>72</v>
      </c>
      <c r="G772" t="s">
        <v>14</v>
      </c>
      <c r="M772" t="s">
        <v>15</v>
      </c>
    </row>
    <row r="773" spans="1:15" x14ac:dyDescent="0.3">
      <c r="A773" s="2">
        <v>6621</v>
      </c>
      <c r="C773">
        <v>52</v>
      </c>
      <c r="E773" t="s">
        <v>105</v>
      </c>
      <c r="F773" t="s">
        <v>1788</v>
      </c>
      <c r="G773" t="s">
        <v>1679</v>
      </c>
      <c r="M773" t="s">
        <v>15</v>
      </c>
    </row>
    <row r="774" spans="1:15" x14ac:dyDescent="0.3">
      <c r="A774" s="2">
        <v>6621</v>
      </c>
      <c r="C774">
        <v>52</v>
      </c>
      <c r="D774" s="17" t="s">
        <v>1737</v>
      </c>
      <c r="E774" t="s">
        <v>678</v>
      </c>
      <c r="F774" t="s">
        <v>204</v>
      </c>
      <c r="G774" t="s">
        <v>24</v>
      </c>
      <c r="M774" t="s">
        <v>15</v>
      </c>
      <c r="O774" t="s">
        <v>1817</v>
      </c>
    </row>
    <row r="775" spans="1:15" x14ac:dyDescent="0.3">
      <c r="A775" s="2">
        <v>6622</v>
      </c>
      <c r="B775" t="s">
        <v>16</v>
      </c>
      <c r="C775">
        <v>52</v>
      </c>
      <c r="D775" t="s">
        <v>1041</v>
      </c>
      <c r="E775" t="s">
        <v>1810</v>
      </c>
      <c r="F775" t="s">
        <v>80</v>
      </c>
      <c r="G775" t="s">
        <v>81</v>
      </c>
      <c r="K775">
        <v>3</v>
      </c>
      <c r="M775" t="s">
        <v>20</v>
      </c>
      <c r="O775" t="s">
        <v>1867</v>
      </c>
    </row>
    <row r="776" spans="1:15" s="8" customFormat="1" x14ac:dyDescent="0.3">
      <c r="A776" s="26">
        <v>6622</v>
      </c>
      <c r="B776" t="s">
        <v>16</v>
      </c>
      <c r="C776" t="s">
        <v>1869</v>
      </c>
      <c r="D776" t="s">
        <v>1041</v>
      </c>
      <c r="E776" s="8" t="s">
        <v>1872</v>
      </c>
      <c r="F776" s="8" t="s">
        <v>1870</v>
      </c>
      <c r="G776" s="8" t="s">
        <v>130</v>
      </c>
      <c r="K776" s="8">
        <v>1</v>
      </c>
      <c r="M776" s="8" t="s">
        <v>20</v>
      </c>
      <c r="O776" s="8" t="s">
        <v>1871</v>
      </c>
    </row>
    <row r="777" spans="1:15" x14ac:dyDescent="0.3">
      <c r="A777" s="2">
        <v>6622</v>
      </c>
      <c r="C777">
        <v>52</v>
      </c>
      <c r="D777" t="s">
        <v>1624</v>
      </c>
      <c r="E777" t="s">
        <v>1787</v>
      </c>
      <c r="F777" t="s">
        <v>1788</v>
      </c>
      <c r="G777" t="s">
        <v>1679</v>
      </c>
      <c r="M777" t="s">
        <v>15</v>
      </c>
      <c r="O777" t="s">
        <v>259</v>
      </c>
    </row>
    <row r="778" spans="1:15" x14ac:dyDescent="0.3">
      <c r="A778" s="2">
        <v>6622</v>
      </c>
      <c r="C778">
        <v>52</v>
      </c>
      <c r="D778" t="s">
        <v>1745</v>
      </c>
      <c r="E778" t="s">
        <v>1811</v>
      </c>
      <c r="G778" s="17" t="s">
        <v>24</v>
      </c>
      <c r="M778" t="s">
        <v>15</v>
      </c>
    </row>
    <row r="779" spans="1:15" x14ac:dyDescent="0.3">
      <c r="A779" s="2">
        <v>6622</v>
      </c>
      <c r="C779">
        <v>52</v>
      </c>
      <c r="D779" t="s">
        <v>1659</v>
      </c>
      <c r="E779" t="s">
        <v>1812</v>
      </c>
      <c r="F779" t="s">
        <v>1813</v>
      </c>
      <c r="G779" t="s">
        <v>437</v>
      </c>
      <c r="M779" t="s">
        <v>15</v>
      </c>
    </row>
    <row r="780" spans="1:15" x14ac:dyDescent="0.3">
      <c r="A780" s="2">
        <v>6622</v>
      </c>
      <c r="C780">
        <v>52</v>
      </c>
      <c r="D780" t="s">
        <v>1737</v>
      </c>
      <c r="E780" t="s">
        <v>1814</v>
      </c>
      <c r="F780" t="s">
        <v>1815</v>
      </c>
      <c r="G780" t="s">
        <v>24</v>
      </c>
      <c r="M780" t="s">
        <v>15</v>
      </c>
    </row>
    <row r="781" spans="1:15" x14ac:dyDescent="0.3">
      <c r="A781" s="2">
        <v>6622</v>
      </c>
      <c r="C781">
        <v>52</v>
      </c>
      <c r="D781" t="s">
        <v>1737</v>
      </c>
      <c r="E781" t="s">
        <v>678</v>
      </c>
      <c r="F781" t="s">
        <v>1816</v>
      </c>
      <c r="G781" t="s">
        <v>437</v>
      </c>
      <c r="M781" t="s">
        <v>15</v>
      </c>
    </row>
    <row r="782" spans="1:15" x14ac:dyDescent="0.3">
      <c r="A782" s="2">
        <v>6622</v>
      </c>
      <c r="C782">
        <v>52</v>
      </c>
      <c r="D782" t="s">
        <v>1737</v>
      </c>
      <c r="E782" t="s">
        <v>189</v>
      </c>
      <c r="F782" t="s">
        <v>41</v>
      </c>
      <c r="G782" t="s">
        <v>42</v>
      </c>
      <c r="M782" t="s">
        <v>15</v>
      </c>
    </row>
    <row r="783" spans="1:15" x14ac:dyDescent="0.3">
      <c r="A783" s="2">
        <v>6623</v>
      </c>
      <c r="B783" t="s">
        <v>16</v>
      </c>
      <c r="C783">
        <v>52</v>
      </c>
      <c r="D783" t="s">
        <v>1819</v>
      </c>
      <c r="E783" t="s">
        <v>493</v>
      </c>
      <c r="F783" t="s">
        <v>451</v>
      </c>
      <c r="G783" t="s">
        <v>81</v>
      </c>
      <c r="H783">
        <v>1000</v>
      </c>
      <c r="J783" t="s">
        <v>66</v>
      </c>
      <c r="K783">
        <v>1</v>
      </c>
      <c r="M783" t="s">
        <v>20</v>
      </c>
      <c r="O783" t="s">
        <v>1868</v>
      </c>
    </row>
    <row r="784" spans="1:15" x14ac:dyDescent="0.3">
      <c r="A784" s="2">
        <v>6623</v>
      </c>
      <c r="C784">
        <v>52</v>
      </c>
      <c r="D784" s="17" t="s">
        <v>1624</v>
      </c>
      <c r="E784" t="s">
        <v>1787</v>
      </c>
      <c r="F784" t="s">
        <v>1788</v>
      </c>
      <c r="G784" t="s">
        <v>1679</v>
      </c>
      <c r="M784" t="s">
        <v>15</v>
      </c>
      <c r="O784" t="s">
        <v>1820</v>
      </c>
    </row>
    <row r="785" spans="1:15" x14ac:dyDescent="0.3">
      <c r="A785" s="2">
        <v>6623</v>
      </c>
      <c r="C785">
        <v>52</v>
      </c>
      <c r="D785" s="17" t="s">
        <v>1745</v>
      </c>
      <c r="E785" t="s">
        <v>1821</v>
      </c>
      <c r="G785" s="17" t="s">
        <v>24</v>
      </c>
      <c r="M785" t="s">
        <v>15</v>
      </c>
      <c r="O785" t="s">
        <v>1822</v>
      </c>
    </row>
    <row r="786" spans="1:15" x14ac:dyDescent="0.3">
      <c r="A786" s="2">
        <v>6623</v>
      </c>
      <c r="C786">
        <v>52</v>
      </c>
      <c r="D786" s="17" t="s">
        <v>1745</v>
      </c>
      <c r="E786" t="s">
        <v>339</v>
      </c>
      <c r="M786" t="s">
        <v>15</v>
      </c>
      <c r="O786" t="s">
        <v>1823</v>
      </c>
    </row>
    <row r="787" spans="1:15" x14ac:dyDescent="0.3">
      <c r="A787" s="2">
        <v>6624</v>
      </c>
      <c r="B787" t="s">
        <v>16</v>
      </c>
      <c r="C787">
        <v>3</v>
      </c>
      <c r="D787" t="s">
        <v>1737</v>
      </c>
      <c r="E787" t="s">
        <v>1855</v>
      </c>
      <c r="F787" t="s">
        <v>1856</v>
      </c>
      <c r="G787" t="s">
        <v>24</v>
      </c>
      <c r="H787">
        <v>20000</v>
      </c>
      <c r="M787" t="s">
        <v>417</v>
      </c>
      <c r="O787" t="s">
        <v>1857</v>
      </c>
    </row>
    <row r="788" spans="1:15" x14ac:dyDescent="0.3">
      <c r="A788" s="2">
        <v>6624</v>
      </c>
      <c r="C788">
        <v>52</v>
      </c>
      <c r="D788" s="17" t="s">
        <v>1624</v>
      </c>
      <c r="E788" t="s">
        <v>1787</v>
      </c>
      <c r="F788" s="17" t="s">
        <v>1788</v>
      </c>
      <c r="G788" s="17" t="s">
        <v>1679</v>
      </c>
      <c r="M788" t="s">
        <v>15</v>
      </c>
      <c r="O788" t="s">
        <v>1831</v>
      </c>
    </row>
    <row r="789" spans="1:15" x14ac:dyDescent="0.3">
      <c r="A789" s="2">
        <v>6624</v>
      </c>
      <c r="C789">
        <v>52</v>
      </c>
      <c r="E789" t="s">
        <v>1824</v>
      </c>
      <c r="F789" t="s">
        <v>1208</v>
      </c>
      <c r="G789" t="s">
        <v>24</v>
      </c>
      <c r="M789" t="s">
        <v>15</v>
      </c>
      <c r="O789" t="s">
        <v>1830</v>
      </c>
    </row>
    <row r="790" spans="1:15" x14ac:dyDescent="0.3">
      <c r="A790" s="2">
        <v>6624</v>
      </c>
      <c r="C790">
        <v>52</v>
      </c>
      <c r="E790" t="s">
        <v>1825</v>
      </c>
      <c r="F790" t="s">
        <v>1746</v>
      </c>
      <c r="M790" t="s">
        <v>15</v>
      </c>
      <c r="O790" t="s">
        <v>1830</v>
      </c>
    </row>
    <row r="791" spans="1:15" x14ac:dyDescent="0.3">
      <c r="A791" s="2">
        <v>6624</v>
      </c>
      <c r="C791">
        <v>52</v>
      </c>
      <c r="E791" t="s">
        <v>339</v>
      </c>
      <c r="F791" t="s">
        <v>72</v>
      </c>
      <c r="G791" t="s">
        <v>14</v>
      </c>
      <c r="M791" t="s">
        <v>15</v>
      </c>
      <c r="O791" t="s">
        <v>1830</v>
      </c>
    </row>
    <row r="792" spans="1:15" x14ac:dyDescent="0.3">
      <c r="A792" s="2">
        <v>6624</v>
      </c>
      <c r="C792">
        <v>52</v>
      </c>
      <c r="E792" t="s">
        <v>1826</v>
      </c>
      <c r="F792" t="s">
        <v>1827</v>
      </c>
      <c r="G792" t="s">
        <v>14</v>
      </c>
      <c r="M792" t="s">
        <v>15</v>
      </c>
      <c r="O792" t="s">
        <v>1830</v>
      </c>
    </row>
    <row r="793" spans="1:15" x14ac:dyDescent="0.3">
      <c r="A793" s="2">
        <v>6624</v>
      </c>
      <c r="B793" t="s">
        <v>16</v>
      </c>
      <c r="C793" t="s">
        <v>1844</v>
      </c>
      <c r="D793" t="s">
        <v>1805</v>
      </c>
      <c r="E793" t="s">
        <v>189</v>
      </c>
      <c r="F793" t="s">
        <v>41</v>
      </c>
      <c r="G793" t="s">
        <v>42</v>
      </c>
      <c r="H793">
        <v>8978</v>
      </c>
      <c r="K793">
        <v>18</v>
      </c>
      <c r="M793" t="s">
        <v>20</v>
      </c>
      <c r="O793" t="s">
        <v>1845</v>
      </c>
    </row>
    <row r="794" spans="1:15" x14ac:dyDescent="0.3">
      <c r="A794" s="2">
        <v>6624</v>
      </c>
      <c r="C794">
        <v>52</v>
      </c>
      <c r="D794" s="17" t="s">
        <v>1737</v>
      </c>
      <c r="E794" t="s">
        <v>678</v>
      </c>
      <c r="F794" t="s">
        <v>1746</v>
      </c>
      <c r="M794" t="s">
        <v>15</v>
      </c>
      <c r="O794" t="s">
        <v>1832</v>
      </c>
    </row>
    <row r="795" spans="1:15" x14ac:dyDescent="0.3">
      <c r="A795" s="2">
        <v>6624</v>
      </c>
      <c r="C795">
        <v>52</v>
      </c>
      <c r="E795" t="s">
        <v>194</v>
      </c>
      <c r="F795" t="s">
        <v>1746</v>
      </c>
      <c r="M795" t="s">
        <v>15</v>
      </c>
      <c r="O795" t="s">
        <v>1830</v>
      </c>
    </row>
    <row r="796" spans="1:15" x14ac:dyDescent="0.3">
      <c r="A796" s="2">
        <v>6624</v>
      </c>
      <c r="C796">
        <v>52</v>
      </c>
      <c r="E796" t="s">
        <v>1828</v>
      </c>
      <c r="F796" t="s">
        <v>1829</v>
      </c>
      <c r="G796" t="s">
        <v>437</v>
      </c>
      <c r="M796" t="s">
        <v>15</v>
      </c>
      <c r="O796" t="s">
        <v>1830</v>
      </c>
    </row>
    <row r="797" spans="1:15" x14ac:dyDescent="0.3">
      <c r="A797" s="2">
        <v>6625</v>
      </c>
      <c r="C797">
        <v>52</v>
      </c>
      <c r="D797" s="17" t="s">
        <v>1737</v>
      </c>
      <c r="E797" t="s">
        <v>1833</v>
      </c>
      <c r="F797" t="s">
        <v>72</v>
      </c>
      <c r="G797" t="s">
        <v>14</v>
      </c>
      <c r="M797" t="s">
        <v>15</v>
      </c>
      <c r="O797" t="s">
        <v>1834</v>
      </c>
    </row>
    <row r="798" spans="1:15" x14ac:dyDescent="0.3">
      <c r="A798" s="2">
        <v>6625</v>
      </c>
      <c r="C798">
        <v>52</v>
      </c>
      <c r="E798" t="s">
        <v>1600</v>
      </c>
      <c r="F798" t="s">
        <v>41</v>
      </c>
      <c r="G798" t="s">
        <v>42</v>
      </c>
      <c r="M798" t="s">
        <v>15</v>
      </c>
    </row>
    <row r="799" spans="1:15" x14ac:dyDescent="0.3">
      <c r="A799" s="2">
        <v>6626</v>
      </c>
      <c r="C799">
        <v>1</v>
      </c>
      <c r="D799" s="17" t="s">
        <v>1624</v>
      </c>
      <c r="E799" t="s">
        <v>1835</v>
      </c>
      <c r="F799" t="s">
        <v>1836</v>
      </c>
      <c r="G799" t="s">
        <v>42</v>
      </c>
      <c r="M799" t="s">
        <v>15</v>
      </c>
      <c r="O799" t="s">
        <v>1854</v>
      </c>
    </row>
    <row r="800" spans="1:15" x14ac:dyDescent="0.3">
      <c r="A800" s="2">
        <v>6632</v>
      </c>
      <c r="B800" t="s">
        <v>16</v>
      </c>
      <c r="C800">
        <v>1</v>
      </c>
      <c r="D800" t="s">
        <v>1805</v>
      </c>
      <c r="E800" t="s">
        <v>1841</v>
      </c>
      <c r="F800" t="s">
        <v>1842</v>
      </c>
      <c r="G800" s="17" t="s">
        <v>81</v>
      </c>
      <c r="M800" t="s">
        <v>20</v>
      </c>
      <c r="O800" t="s">
        <v>1884</v>
      </c>
    </row>
    <row r="801" spans="1:15" x14ac:dyDescent="0.3">
      <c r="A801" s="2">
        <v>6632</v>
      </c>
      <c r="B801" t="s">
        <v>16</v>
      </c>
      <c r="C801">
        <v>1</v>
      </c>
      <c r="D801" t="s">
        <v>1805</v>
      </c>
      <c r="E801" t="s">
        <v>189</v>
      </c>
      <c r="F801" t="s">
        <v>41</v>
      </c>
      <c r="G801" t="s">
        <v>42</v>
      </c>
      <c r="M801" t="s">
        <v>20</v>
      </c>
      <c r="O801" t="s">
        <v>1843</v>
      </c>
    </row>
    <row r="802" spans="1:15" x14ac:dyDescent="0.3">
      <c r="A802" s="2">
        <v>6635</v>
      </c>
      <c r="C802">
        <v>2</v>
      </c>
      <c r="F802" t="s">
        <v>1852</v>
      </c>
      <c r="G802" t="s">
        <v>24</v>
      </c>
      <c r="M802" t="s">
        <v>15</v>
      </c>
      <c r="O802" t="s">
        <v>1853</v>
      </c>
    </row>
    <row r="803" spans="1:15" x14ac:dyDescent="0.3">
      <c r="A803" s="2">
        <v>6641</v>
      </c>
      <c r="B803" t="s">
        <v>16</v>
      </c>
      <c r="C803">
        <v>3</v>
      </c>
      <c r="D803" t="s">
        <v>1041</v>
      </c>
      <c r="E803" t="s">
        <v>1858</v>
      </c>
      <c r="F803" t="s">
        <v>80</v>
      </c>
      <c r="G803" t="s">
        <v>81</v>
      </c>
      <c r="H803">
        <v>4600</v>
      </c>
      <c r="J803" t="s">
        <v>1859</v>
      </c>
      <c r="K803">
        <v>5</v>
      </c>
      <c r="M803" t="s">
        <v>20</v>
      </c>
      <c r="O803" t="s">
        <v>1860</v>
      </c>
    </row>
    <row r="804" spans="1:15" x14ac:dyDescent="0.3">
      <c r="A804" s="2">
        <v>6642</v>
      </c>
      <c r="B804" t="s">
        <v>16</v>
      </c>
      <c r="C804">
        <v>3</v>
      </c>
      <c r="D804" t="s">
        <v>1861</v>
      </c>
      <c r="E804" t="s">
        <v>866</v>
      </c>
      <c r="F804" t="s">
        <v>451</v>
      </c>
      <c r="G804" t="s">
        <v>81</v>
      </c>
      <c r="H804">
        <v>23700</v>
      </c>
      <c r="L804" t="s">
        <v>417</v>
      </c>
      <c r="M804" t="s">
        <v>20</v>
      </c>
      <c r="O804" t="s">
        <v>1863</v>
      </c>
    </row>
    <row r="805" spans="1:15" x14ac:dyDescent="0.3">
      <c r="A805" s="2">
        <v>6642</v>
      </c>
      <c r="B805" t="s">
        <v>16</v>
      </c>
      <c r="C805">
        <v>3</v>
      </c>
      <c r="D805" t="s">
        <v>1861</v>
      </c>
      <c r="E805" t="s">
        <v>105</v>
      </c>
      <c r="F805" t="s">
        <v>451</v>
      </c>
      <c r="G805" t="s">
        <v>81</v>
      </c>
      <c r="K805">
        <v>2</v>
      </c>
      <c r="M805" t="s">
        <v>20</v>
      </c>
      <c r="O805" t="s">
        <v>1862</v>
      </c>
    </row>
    <row r="806" spans="1:15" x14ac:dyDescent="0.3">
      <c r="A806" s="2">
        <v>6643</v>
      </c>
      <c r="C806">
        <v>3</v>
      </c>
      <c r="E806" t="s">
        <v>105</v>
      </c>
      <c r="F806" t="s">
        <v>181</v>
      </c>
      <c r="G806" s="17" t="s">
        <v>81</v>
      </c>
      <c r="M806" t="s">
        <v>15</v>
      </c>
    </row>
    <row r="807" spans="1:15" x14ac:dyDescent="0.3">
      <c r="A807" s="2">
        <v>6643</v>
      </c>
      <c r="C807">
        <v>3</v>
      </c>
      <c r="E807" t="s">
        <v>1864</v>
      </c>
      <c r="F807" t="s">
        <v>176</v>
      </c>
      <c r="G807" t="s">
        <v>24</v>
      </c>
      <c r="M807" t="s">
        <v>15</v>
      </c>
    </row>
    <row r="808" spans="1:15" x14ac:dyDescent="0.3">
      <c r="A808" s="2">
        <v>6644</v>
      </c>
      <c r="C808">
        <v>3</v>
      </c>
      <c r="E808" t="s">
        <v>105</v>
      </c>
      <c r="F808" t="s">
        <v>72</v>
      </c>
      <c r="G808" t="s">
        <v>14</v>
      </c>
      <c r="M808" t="s">
        <v>15</v>
      </c>
    </row>
    <row r="809" spans="1:15" x14ac:dyDescent="0.3">
      <c r="A809" s="2">
        <v>6645</v>
      </c>
      <c r="C809">
        <v>3</v>
      </c>
      <c r="F809" t="s">
        <v>1865</v>
      </c>
      <c r="G809" t="s">
        <v>436</v>
      </c>
      <c r="M809" t="s">
        <v>15</v>
      </c>
    </row>
    <row r="810" spans="1:15" x14ac:dyDescent="0.3">
      <c r="A810" s="2">
        <v>6645</v>
      </c>
      <c r="B810" t="s">
        <v>16</v>
      </c>
      <c r="C810" t="s">
        <v>1918</v>
      </c>
      <c r="D810" t="s">
        <v>1861</v>
      </c>
      <c r="E810" t="s">
        <v>866</v>
      </c>
      <c r="F810" t="s">
        <v>451</v>
      </c>
      <c r="G810" t="s">
        <v>81</v>
      </c>
      <c r="H810">
        <v>20000</v>
      </c>
      <c r="M810" t="s">
        <v>20</v>
      </c>
      <c r="O810" t="s">
        <v>1917</v>
      </c>
    </row>
    <row r="811" spans="1:15" x14ac:dyDescent="0.3">
      <c r="A811" s="2">
        <v>6646</v>
      </c>
      <c r="C811">
        <v>3</v>
      </c>
      <c r="E811" t="s">
        <v>1866</v>
      </c>
      <c r="M811" t="s">
        <v>15</v>
      </c>
    </row>
    <row r="812" spans="1:15" x14ac:dyDescent="0.3">
      <c r="A812" s="2">
        <v>6647</v>
      </c>
      <c r="C812">
        <v>4</v>
      </c>
      <c r="E812" t="s">
        <v>1876</v>
      </c>
      <c r="F812" t="s">
        <v>1877</v>
      </c>
      <c r="G812" t="s">
        <v>14</v>
      </c>
      <c r="M812" t="s">
        <v>15</v>
      </c>
    </row>
    <row r="813" spans="1:15" x14ac:dyDescent="0.3">
      <c r="A813" s="2">
        <v>6649</v>
      </c>
      <c r="C813">
        <v>4</v>
      </c>
      <c r="E813" t="s">
        <v>1878</v>
      </c>
      <c r="F813" t="s">
        <v>1879</v>
      </c>
      <c r="G813" t="s">
        <v>14</v>
      </c>
      <c r="M813" t="s">
        <v>15</v>
      </c>
    </row>
    <row r="814" spans="1:15" x14ac:dyDescent="0.3">
      <c r="A814" s="2">
        <v>6651</v>
      </c>
      <c r="C814">
        <v>4</v>
      </c>
      <c r="D814" t="s">
        <v>1745</v>
      </c>
      <c r="E814" t="s">
        <v>1880</v>
      </c>
      <c r="F814" t="s">
        <v>1881</v>
      </c>
      <c r="G814" t="s">
        <v>445</v>
      </c>
      <c r="M814" t="s">
        <v>15</v>
      </c>
      <c r="O814" t="s">
        <v>1882</v>
      </c>
    </row>
    <row r="815" spans="1:15" x14ac:dyDescent="0.3">
      <c r="A815" s="2">
        <v>6653</v>
      </c>
      <c r="C815">
        <v>4</v>
      </c>
      <c r="E815" t="s">
        <v>1883</v>
      </c>
      <c r="M815" t="s">
        <v>15</v>
      </c>
    </row>
    <row r="816" spans="1:15" x14ac:dyDescent="0.3">
      <c r="A816" s="2">
        <v>6654</v>
      </c>
      <c r="C816">
        <v>5</v>
      </c>
      <c r="D816" t="s">
        <v>1680</v>
      </c>
      <c r="E816" t="s">
        <v>1885</v>
      </c>
      <c r="F816" t="s">
        <v>297</v>
      </c>
      <c r="G816" t="s">
        <v>14</v>
      </c>
      <c r="K816">
        <v>25</v>
      </c>
      <c r="M816" t="s">
        <v>15</v>
      </c>
      <c r="O816" t="s">
        <v>1886</v>
      </c>
    </row>
    <row r="817" spans="1:15" x14ac:dyDescent="0.3">
      <c r="A817" s="2">
        <v>6655</v>
      </c>
      <c r="C817">
        <v>5</v>
      </c>
      <c r="D817" t="s">
        <v>1680</v>
      </c>
      <c r="E817" t="s">
        <v>1887</v>
      </c>
      <c r="F817" t="s">
        <v>297</v>
      </c>
      <c r="G817" t="s">
        <v>14</v>
      </c>
      <c r="M817" t="s">
        <v>15</v>
      </c>
      <c r="O817" t="s">
        <v>1888</v>
      </c>
    </row>
    <row r="818" spans="1:15" x14ac:dyDescent="0.3">
      <c r="A818" s="2">
        <v>6655</v>
      </c>
      <c r="C818">
        <v>5</v>
      </c>
      <c r="D818" t="s">
        <v>1624</v>
      </c>
      <c r="E818" t="s">
        <v>1889</v>
      </c>
      <c r="F818" t="s">
        <v>1890</v>
      </c>
      <c r="G818" t="s">
        <v>442</v>
      </c>
      <c r="M818" t="s">
        <v>15</v>
      </c>
    </row>
    <row r="819" spans="1:15" x14ac:dyDescent="0.3">
      <c r="A819" s="2">
        <v>6655</v>
      </c>
      <c r="C819">
        <v>5</v>
      </c>
      <c r="D819" t="s">
        <v>1737</v>
      </c>
      <c r="E819" t="s">
        <v>1891</v>
      </c>
      <c r="F819" t="s">
        <v>266</v>
      </c>
      <c r="G819" t="s">
        <v>81</v>
      </c>
      <c r="M819" t="s">
        <v>15</v>
      </c>
    </row>
    <row r="820" spans="1:15" x14ac:dyDescent="0.3">
      <c r="A820" s="2">
        <v>6655</v>
      </c>
      <c r="C820">
        <v>5</v>
      </c>
      <c r="D820" t="s">
        <v>1659</v>
      </c>
      <c r="E820" t="s">
        <v>1892</v>
      </c>
      <c r="F820" t="s">
        <v>1893</v>
      </c>
      <c r="G820" t="s">
        <v>14</v>
      </c>
      <c r="M820" t="s">
        <v>15</v>
      </c>
      <c r="O820" t="s">
        <v>1894</v>
      </c>
    </row>
    <row r="821" spans="1:15" x14ac:dyDescent="0.3">
      <c r="A821" s="2">
        <v>6656</v>
      </c>
      <c r="B821" t="s">
        <v>16</v>
      </c>
      <c r="C821">
        <v>5</v>
      </c>
      <c r="E821" t="s">
        <v>1895</v>
      </c>
      <c r="F821" t="s">
        <v>162</v>
      </c>
      <c r="G821" t="s">
        <v>14</v>
      </c>
      <c r="M821" t="s">
        <v>15</v>
      </c>
    </row>
    <row r="822" spans="1:15" x14ac:dyDescent="0.3">
      <c r="A822" s="2">
        <v>6656</v>
      </c>
      <c r="B822" t="s">
        <v>16</v>
      </c>
      <c r="C822">
        <v>5</v>
      </c>
      <c r="E822" t="s">
        <v>1896</v>
      </c>
      <c r="F822" t="s">
        <v>1897</v>
      </c>
      <c r="G822" t="s">
        <v>14</v>
      </c>
      <c r="M822" t="s">
        <v>15</v>
      </c>
      <c r="O822" t="s">
        <v>1898</v>
      </c>
    </row>
    <row r="823" spans="1:15" x14ac:dyDescent="0.3">
      <c r="A823" s="2">
        <v>6656</v>
      </c>
      <c r="B823" t="s">
        <v>16</v>
      </c>
      <c r="C823">
        <v>7</v>
      </c>
      <c r="D823" t="s">
        <v>1737</v>
      </c>
      <c r="E823" t="s">
        <v>1891</v>
      </c>
      <c r="F823" t="s">
        <v>266</v>
      </c>
      <c r="G823" t="s">
        <v>81</v>
      </c>
      <c r="M823" t="s">
        <v>20</v>
      </c>
      <c r="O823" t="s">
        <v>1954</v>
      </c>
    </row>
    <row r="824" spans="1:15" x14ac:dyDescent="0.3">
      <c r="A824" s="2">
        <v>6657</v>
      </c>
      <c r="B824" t="s">
        <v>21</v>
      </c>
      <c r="C824">
        <v>7</v>
      </c>
      <c r="D824" t="s">
        <v>1737</v>
      </c>
      <c r="E824" t="s">
        <v>1891</v>
      </c>
      <c r="F824" t="s">
        <v>266</v>
      </c>
      <c r="G824" t="s">
        <v>81</v>
      </c>
      <c r="M824" t="s">
        <v>20</v>
      </c>
      <c r="O824" t="s">
        <v>1955</v>
      </c>
    </row>
    <row r="825" spans="1:15" x14ac:dyDescent="0.3">
      <c r="A825" s="2">
        <v>6657</v>
      </c>
      <c r="C825">
        <v>5</v>
      </c>
      <c r="E825" t="s">
        <v>1899</v>
      </c>
      <c r="F825" t="s">
        <v>297</v>
      </c>
      <c r="G825" t="s">
        <v>14</v>
      </c>
      <c r="M825" t="s">
        <v>15</v>
      </c>
      <c r="O825" t="s">
        <v>1900</v>
      </c>
    </row>
    <row r="826" spans="1:15" x14ac:dyDescent="0.3">
      <c r="A826" s="2">
        <v>6658</v>
      </c>
      <c r="B826" t="s">
        <v>16</v>
      </c>
      <c r="C826">
        <v>5</v>
      </c>
      <c r="D826" t="s">
        <v>1680</v>
      </c>
      <c r="E826" t="s">
        <v>1901</v>
      </c>
      <c r="F826" t="s">
        <v>162</v>
      </c>
      <c r="G826" t="s">
        <v>14</v>
      </c>
      <c r="M826" t="s">
        <v>20</v>
      </c>
      <c r="O826" t="s">
        <v>1988</v>
      </c>
    </row>
    <row r="827" spans="1:15" x14ac:dyDescent="0.3">
      <c r="A827" s="2">
        <v>6658</v>
      </c>
      <c r="C827">
        <v>5</v>
      </c>
      <c r="D827" t="s">
        <v>1659</v>
      </c>
      <c r="E827" t="s">
        <v>1902</v>
      </c>
      <c r="F827" t="s">
        <v>72</v>
      </c>
      <c r="G827" t="s">
        <v>14</v>
      </c>
      <c r="M827" t="s">
        <v>15</v>
      </c>
    </row>
    <row r="828" spans="1:15" x14ac:dyDescent="0.3">
      <c r="A828" s="2">
        <v>6658</v>
      </c>
      <c r="C828">
        <v>5</v>
      </c>
      <c r="D828" t="s">
        <v>1624</v>
      </c>
      <c r="E828" t="s">
        <v>1903</v>
      </c>
      <c r="F828" t="s">
        <v>162</v>
      </c>
      <c r="G828" t="s">
        <v>14</v>
      </c>
      <c r="M828" t="s">
        <v>15</v>
      </c>
      <c r="O828" t="s">
        <v>1904</v>
      </c>
    </row>
    <row r="829" spans="1:15" x14ac:dyDescent="0.3">
      <c r="A829" s="2">
        <v>6658</v>
      </c>
      <c r="C829">
        <v>5</v>
      </c>
      <c r="D829" t="s">
        <v>1805</v>
      </c>
      <c r="E829" t="s">
        <v>111</v>
      </c>
      <c r="F829" t="s">
        <v>72</v>
      </c>
      <c r="G829" t="s">
        <v>14</v>
      </c>
      <c r="M829" t="s">
        <v>15</v>
      </c>
    </row>
    <row r="830" spans="1:15" x14ac:dyDescent="0.3">
      <c r="A830" s="2">
        <v>6658</v>
      </c>
      <c r="B830" t="s">
        <v>16</v>
      </c>
      <c r="C830">
        <v>7</v>
      </c>
      <c r="D830" t="s">
        <v>1805</v>
      </c>
      <c r="E830" t="s">
        <v>1979</v>
      </c>
      <c r="F830" t="s">
        <v>1980</v>
      </c>
      <c r="G830" t="s">
        <v>14</v>
      </c>
      <c r="M830" t="s">
        <v>20</v>
      </c>
      <c r="O830" t="s">
        <v>1981</v>
      </c>
    </row>
    <row r="831" spans="1:15" x14ac:dyDescent="0.3">
      <c r="A831" s="2">
        <v>6658</v>
      </c>
      <c r="B831" t="s">
        <v>16</v>
      </c>
      <c r="C831">
        <v>5</v>
      </c>
      <c r="D831" t="s">
        <v>1355</v>
      </c>
      <c r="E831" t="s">
        <v>1905</v>
      </c>
      <c r="F831" t="s">
        <v>162</v>
      </c>
      <c r="G831" t="s">
        <v>14</v>
      </c>
      <c r="M831" t="s">
        <v>417</v>
      </c>
      <c r="O831" t="s">
        <v>1910</v>
      </c>
    </row>
    <row r="832" spans="1:15" x14ac:dyDescent="0.3">
      <c r="A832" s="2">
        <v>6658</v>
      </c>
      <c r="B832" t="s">
        <v>16</v>
      </c>
      <c r="C832">
        <v>5</v>
      </c>
      <c r="D832" t="s">
        <v>1355</v>
      </c>
      <c r="E832" t="s">
        <v>1906</v>
      </c>
      <c r="F832" t="s">
        <v>1907</v>
      </c>
      <c r="G832" t="s">
        <v>14</v>
      </c>
      <c r="M832" t="s">
        <v>417</v>
      </c>
      <c r="O832" t="s">
        <v>1909</v>
      </c>
    </row>
    <row r="833" spans="1:15" x14ac:dyDescent="0.3">
      <c r="A833" s="2">
        <v>6658</v>
      </c>
      <c r="B833" t="s">
        <v>16</v>
      </c>
      <c r="C833">
        <v>5</v>
      </c>
      <c r="D833" t="s">
        <v>1355</v>
      </c>
      <c r="E833" t="s">
        <v>1896</v>
      </c>
      <c r="F833" t="s">
        <v>1897</v>
      </c>
      <c r="G833" t="s">
        <v>14</v>
      </c>
      <c r="M833" t="s">
        <v>417</v>
      </c>
      <c r="O833" t="s">
        <v>1908</v>
      </c>
    </row>
    <row r="834" spans="1:15" x14ac:dyDescent="0.3">
      <c r="A834" s="2">
        <v>6658</v>
      </c>
      <c r="B834" t="s">
        <v>16</v>
      </c>
      <c r="C834">
        <v>7</v>
      </c>
      <c r="D834" t="s">
        <v>1737</v>
      </c>
      <c r="E834" t="s">
        <v>1956</v>
      </c>
      <c r="F834" t="s">
        <v>162</v>
      </c>
      <c r="G834" t="s">
        <v>14</v>
      </c>
      <c r="M834" t="s">
        <v>20</v>
      </c>
      <c r="O834" t="s">
        <v>1957</v>
      </c>
    </row>
    <row r="835" spans="1:15" x14ac:dyDescent="0.3">
      <c r="A835" s="14">
        <v>6658</v>
      </c>
      <c r="C835">
        <v>6</v>
      </c>
      <c r="E835" t="s">
        <v>1949</v>
      </c>
      <c r="F835" t="s">
        <v>41</v>
      </c>
      <c r="G835" t="s">
        <v>14</v>
      </c>
      <c r="H835">
        <v>11950</v>
      </c>
      <c r="N835" t="s">
        <v>417</v>
      </c>
      <c r="O835" t="s">
        <v>1950</v>
      </c>
    </row>
    <row r="836" spans="1:15" x14ac:dyDescent="0.3">
      <c r="A836" s="14">
        <v>6658</v>
      </c>
      <c r="C836">
        <v>6</v>
      </c>
      <c r="E836" t="s">
        <v>1951</v>
      </c>
      <c r="F836" t="s">
        <v>162</v>
      </c>
      <c r="G836" t="s">
        <v>14</v>
      </c>
      <c r="N836" t="s">
        <v>417</v>
      </c>
      <c r="O836" t="s">
        <v>1952</v>
      </c>
    </row>
    <row r="837" spans="1:15" x14ac:dyDescent="0.3">
      <c r="A837" s="2">
        <v>6659</v>
      </c>
      <c r="C837">
        <v>5</v>
      </c>
      <c r="D837" t="s">
        <v>1680</v>
      </c>
      <c r="E837" t="s">
        <v>1911</v>
      </c>
      <c r="F837" t="s">
        <v>162</v>
      </c>
      <c r="G837" t="s">
        <v>14</v>
      </c>
      <c r="M837" t="s">
        <v>15</v>
      </c>
    </row>
    <row r="838" spans="1:15" x14ac:dyDescent="0.3">
      <c r="A838" s="2">
        <v>6659</v>
      </c>
      <c r="C838">
        <v>5</v>
      </c>
      <c r="D838" t="s">
        <v>1624</v>
      </c>
      <c r="E838" t="s">
        <v>1912</v>
      </c>
      <c r="F838" t="s">
        <v>1913</v>
      </c>
      <c r="G838" s="17" t="s">
        <v>14</v>
      </c>
      <c r="M838" t="s">
        <v>15</v>
      </c>
    </row>
    <row r="839" spans="1:15" x14ac:dyDescent="0.3">
      <c r="A839" s="2">
        <v>6659</v>
      </c>
      <c r="C839">
        <v>5</v>
      </c>
      <c r="D839" t="s">
        <v>1914</v>
      </c>
      <c r="E839" t="s">
        <v>1915</v>
      </c>
      <c r="F839" t="s">
        <v>162</v>
      </c>
      <c r="G839" t="s">
        <v>14</v>
      </c>
      <c r="M839" t="s">
        <v>15</v>
      </c>
      <c r="O839" t="s">
        <v>1916</v>
      </c>
    </row>
    <row r="840" spans="1:15" x14ac:dyDescent="0.3">
      <c r="A840" s="2">
        <v>6660</v>
      </c>
      <c r="C840">
        <v>6</v>
      </c>
      <c r="D840" t="s">
        <v>1680</v>
      </c>
      <c r="E840" t="s">
        <v>1921</v>
      </c>
      <c r="F840" t="s">
        <v>1922</v>
      </c>
      <c r="G840" s="17" t="s">
        <v>476</v>
      </c>
      <c r="M840" t="s">
        <v>15</v>
      </c>
      <c r="O840" t="s">
        <v>2006</v>
      </c>
    </row>
    <row r="841" spans="1:15" x14ac:dyDescent="0.3">
      <c r="A841" s="2">
        <v>6660</v>
      </c>
      <c r="C841">
        <v>6</v>
      </c>
      <c r="D841" t="s">
        <v>1659</v>
      </c>
      <c r="E841" t="s">
        <v>1923</v>
      </c>
      <c r="F841" t="s">
        <v>1924</v>
      </c>
      <c r="G841" t="s">
        <v>442</v>
      </c>
      <c r="M841" t="s">
        <v>15</v>
      </c>
      <c r="O841" t="s">
        <v>1925</v>
      </c>
    </row>
    <row r="842" spans="1:15" x14ac:dyDescent="0.3">
      <c r="A842" s="2">
        <v>6660</v>
      </c>
      <c r="C842">
        <v>6</v>
      </c>
      <c r="D842" t="s">
        <v>1624</v>
      </c>
      <c r="E842" t="s">
        <v>1926</v>
      </c>
      <c r="F842" t="s">
        <v>108</v>
      </c>
      <c r="G842" t="s">
        <v>42</v>
      </c>
      <c r="M842" t="s">
        <v>15</v>
      </c>
    </row>
    <row r="843" spans="1:15" x14ac:dyDescent="0.3">
      <c r="A843" s="2">
        <v>6660</v>
      </c>
      <c r="B843" t="s">
        <v>16</v>
      </c>
      <c r="C843">
        <v>7</v>
      </c>
      <c r="D843" t="s">
        <v>1737</v>
      </c>
      <c r="E843" t="s">
        <v>1956</v>
      </c>
      <c r="F843" t="s">
        <v>320</v>
      </c>
      <c r="G843" t="s">
        <v>442</v>
      </c>
      <c r="M843" t="s">
        <v>20</v>
      </c>
      <c r="O843" t="s">
        <v>1958</v>
      </c>
    </row>
    <row r="844" spans="1:15" x14ac:dyDescent="0.3">
      <c r="A844" s="2">
        <v>6660</v>
      </c>
      <c r="B844" t="s">
        <v>16</v>
      </c>
      <c r="C844">
        <v>7</v>
      </c>
      <c r="D844" t="s">
        <v>1805</v>
      </c>
      <c r="E844" t="s">
        <v>1982</v>
      </c>
      <c r="F844" t="s">
        <v>1983</v>
      </c>
      <c r="G844" t="s">
        <v>14</v>
      </c>
      <c r="M844" t="s">
        <v>20</v>
      </c>
      <c r="O844" t="s">
        <v>1984</v>
      </c>
    </row>
    <row r="845" spans="1:15" x14ac:dyDescent="0.3">
      <c r="A845" s="2">
        <v>6661</v>
      </c>
      <c r="C845">
        <v>6</v>
      </c>
      <c r="D845" t="s">
        <v>1745</v>
      </c>
      <c r="E845" t="s">
        <v>1927</v>
      </c>
      <c r="F845" t="s">
        <v>1928</v>
      </c>
      <c r="G845" t="s">
        <v>14</v>
      </c>
      <c r="M845" t="s">
        <v>15</v>
      </c>
      <c r="O845" t="s">
        <v>1929</v>
      </c>
    </row>
    <row r="846" spans="1:15" x14ac:dyDescent="0.3">
      <c r="A846" s="2">
        <v>6661</v>
      </c>
      <c r="B846" t="s">
        <v>16</v>
      </c>
      <c r="C846">
        <v>6</v>
      </c>
      <c r="D846" t="s">
        <v>1624</v>
      </c>
      <c r="E846" t="s">
        <v>1930</v>
      </c>
      <c r="F846" t="s">
        <v>1931</v>
      </c>
      <c r="G846" t="s">
        <v>42</v>
      </c>
      <c r="M846" t="s">
        <v>417</v>
      </c>
      <c r="O846" t="s">
        <v>1932</v>
      </c>
    </row>
    <row r="847" spans="1:15" x14ac:dyDescent="0.3">
      <c r="A847" s="2">
        <v>6664</v>
      </c>
      <c r="B847" s="17" t="s">
        <v>51</v>
      </c>
      <c r="C847">
        <v>6</v>
      </c>
      <c r="D847" t="s">
        <v>1936</v>
      </c>
      <c r="E847" t="s">
        <v>1937</v>
      </c>
      <c r="F847" t="s">
        <v>1938</v>
      </c>
      <c r="G847" t="s">
        <v>24</v>
      </c>
      <c r="M847" t="s">
        <v>20</v>
      </c>
      <c r="O847" t="s">
        <v>1939</v>
      </c>
    </row>
    <row r="848" spans="1:15" x14ac:dyDescent="0.3">
      <c r="A848" s="2">
        <v>6665</v>
      </c>
      <c r="C848">
        <v>6</v>
      </c>
      <c r="D848" t="s">
        <v>1805</v>
      </c>
      <c r="E848" t="s">
        <v>1940</v>
      </c>
      <c r="F848" t="s">
        <v>1941</v>
      </c>
      <c r="G848" s="17" t="s">
        <v>439</v>
      </c>
      <c r="M848" t="s">
        <v>15</v>
      </c>
    </row>
    <row r="849" spans="1:15" x14ac:dyDescent="0.3">
      <c r="A849" s="2">
        <v>6666</v>
      </c>
      <c r="C849">
        <v>6</v>
      </c>
      <c r="D849" t="s">
        <v>1745</v>
      </c>
      <c r="E849" t="s">
        <v>1942</v>
      </c>
      <c r="F849" t="s">
        <v>1943</v>
      </c>
      <c r="G849" t="s">
        <v>442</v>
      </c>
      <c r="M849" t="s">
        <v>15</v>
      </c>
    </row>
    <row r="850" spans="1:15" x14ac:dyDescent="0.3">
      <c r="A850" s="2">
        <v>6666</v>
      </c>
      <c r="C850">
        <v>6</v>
      </c>
      <c r="D850" t="s">
        <v>1737</v>
      </c>
      <c r="E850" t="s">
        <v>1944</v>
      </c>
      <c r="F850" t="s">
        <v>1945</v>
      </c>
      <c r="G850" t="s">
        <v>14</v>
      </c>
      <c r="M850" t="s">
        <v>15</v>
      </c>
      <c r="O850" t="s">
        <v>1946</v>
      </c>
    </row>
    <row r="851" spans="1:15" x14ac:dyDescent="0.3">
      <c r="A851" s="2">
        <v>6666</v>
      </c>
      <c r="C851">
        <v>6</v>
      </c>
      <c r="D851" t="s">
        <v>1737</v>
      </c>
      <c r="E851" t="s">
        <v>1947</v>
      </c>
      <c r="F851" t="s">
        <v>226</v>
      </c>
      <c r="G851" t="s">
        <v>24</v>
      </c>
      <c r="M851" t="s">
        <v>15</v>
      </c>
      <c r="O851" t="s">
        <v>1948</v>
      </c>
    </row>
    <row r="852" spans="1:15" x14ac:dyDescent="0.3">
      <c r="A852" s="2">
        <v>6667</v>
      </c>
      <c r="C852">
        <v>7</v>
      </c>
      <c r="D852" t="s">
        <v>1959</v>
      </c>
      <c r="E852" t="s">
        <v>1947</v>
      </c>
      <c r="F852" t="s">
        <v>1960</v>
      </c>
      <c r="G852" t="s">
        <v>24</v>
      </c>
      <c r="M852" t="s">
        <v>15</v>
      </c>
      <c r="O852" t="s">
        <v>1961</v>
      </c>
    </row>
    <row r="853" spans="1:15" x14ac:dyDescent="0.3">
      <c r="A853" s="2">
        <v>6667</v>
      </c>
      <c r="B853" t="s">
        <v>16</v>
      </c>
      <c r="C853">
        <v>7</v>
      </c>
      <c r="D853" t="s">
        <v>1805</v>
      </c>
      <c r="E853" t="s">
        <v>1962</v>
      </c>
      <c r="F853" t="s">
        <v>72</v>
      </c>
      <c r="G853" t="s">
        <v>14</v>
      </c>
      <c r="M853" t="s">
        <v>20</v>
      </c>
      <c r="O853" t="s">
        <v>1964</v>
      </c>
    </row>
    <row r="854" spans="1:15" x14ac:dyDescent="0.3">
      <c r="A854" s="2">
        <v>6667</v>
      </c>
      <c r="B854" t="s">
        <v>16</v>
      </c>
      <c r="C854">
        <v>7</v>
      </c>
      <c r="D854" t="s">
        <v>1805</v>
      </c>
      <c r="E854" t="s">
        <v>1965</v>
      </c>
      <c r="F854" t="s">
        <v>1941</v>
      </c>
      <c r="G854" s="17" t="s">
        <v>439</v>
      </c>
      <c r="M854" t="s">
        <v>20</v>
      </c>
      <c r="O854" t="s">
        <v>1963</v>
      </c>
    </row>
    <row r="855" spans="1:15" x14ac:dyDescent="0.3">
      <c r="A855" s="2">
        <v>6668</v>
      </c>
      <c r="C855">
        <v>7</v>
      </c>
      <c r="E855" t="s">
        <v>683</v>
      </c>
      <c r="F855" t="s">
        <v>72</v>
      </c>
      <c r="G855" t="s">
        <v>14</v>
      </c>
      <c r="M855" t="s">
        <v>15</v>
      </c>
      <c r="O855" t="s">
        <v>1966</v>
      </c>
    </row>
    <row r="856" spans="1:15" x14ac:dyDescent="0.3">
      <c r="A856" s="2">
        <v>6668</v>
      </c>
      <c r="C856">
        <v>7</v>
      </c>
      <c r="E856" t="s">
        <v>1967</v>
      </c>
      <c r="F856" t="s">
        <v>1968</v>
      </c>
      <c r="G856" t="s">
        <v>439</v>
      </c>
      <c r="M856" t="s">
        <v>15</v>
      </c>
      <c r="O856" t="s">
        <v>1966</v>
      </c>
    </row>
    <row r="857" spans="1:15" x14ac:dyDescent="0.3">
      <c r="A857" s="2">
        <v>6671</v>
      </c>
      <c r="B857" s="17" t="s">
        <v>51</v>
      </c>
      <c r="C857">
        <v>7</v>
      </c>
      <c r="D857" t="s">
        <v>1737</v>
      </c>
      <c r="E857" t="s">
        <v>1969</v>
      </c>
      <c r="F857" t="s">
        <v>1970</v>
      </c>
      <c r="G857" t="s">
        <v>437</v>
      </c>
      <c r="K857">
        <v>6</v>
      </c>
      <c r="M857" t="s">
        <v>38</v>
      </c>
      <c r="O857" t="s">
        <v>1971</v>
      </c>
    </row>
    <row r="858" spans="1:15" x14ac:dyDescent="0.3">
      <c r="A858" s="2">
        <v>6672</v>
      </c>
      <c r="C858">
        <v>7</v>
      </c>
      <c r="D858" t="s">
        <v>1737</v>
      </c>
      <c r="E858" t="s">
        <v>1972</v>
      </c>
      <c r="F858" t="s">
        <v>1973</v>
      </c>
      <c r="G858" t="s">
        <v>24</v>
      </c>
      <c r="M858" t="s">
        <v>15</v>
      </c>
      <c r="O858" t="s">
        <v>1974</v>
      </c>
    </row>
    <row r="859" spans="1:15" x14ac:dyDescent="0.3">
      <c r="A859" s="2">
        <v>6673</v>
      </c>
      <c r="B859" t="s">
        <v>16</v>
      </c>
      <c r="C859">
        <v>7</v>
      </c>
      <c r="D859" t="s">
        <v>1624</v>
      </c>
      <c r="E859" t="s">
        <v>1975</v>
      </c>
      <c r="F859" t="s">
        <v>72</v>
      </c>
      <c r="G859" t="s">
        <v>14</v>
      </c>
      <c r="M859" t="s">
        <v>417</v>
      </c>
      <c r="O859" t="s">
        <v>1976</v>
      </c>
    </row>
    <row r="860" spans="1:15" x14ac:dyDescent="0.3">
      <c r="A860" s="2">
        <v>6673</v>
      </c>
      <c r="B860" t="s">
        <v>16</v>
      </c>
      <c r="C860">
        <v>7</v>
      </c>
      <c r="D860" t="s">
        <v>1745</v>
      </c>
      <c r="E860" t="s">
        <v>1978</v>
      </c>
      <c r="F860" t="s">
        <v>326</v>
      </c>
      <c r="G860" t="s">
        <v>442</v>
      </c>
      <c r="M860" t="s">
        <v>417</v>
      </c>
      <c r="O860" t="s">
        <v>1977</v>
      </c>
    </row>
    <row r="861" spans="1:15" x14ac:dyDescent="0.3">
      <c r="A861" s="2">
        <v>6675</v>
      </c>
      <c r="C861">
        <v>8</v>
      </c>
      <c r="E861" t="s">
        <v>1985</v>
      </c>
      <c r="F861" t="s">
        <v>162</v>
      </c>
      <c r="G861" t="s">
        <v>14</v>
      </c>
      <c r="M861" t="s">
        <v>15</v>
      </c>
      <c r="O861" t="s">
        <v>1974</v>
      </c>
    </row>
    <row r="862" spans="1:15" x14ac:dyDescent="0.3">
      <c r="A862" s="2">
        <v>6676</v>
      </c>
      <c r="C862">
        <v>8</v>
      </c>
      <c r="E862" t="s">
        <v>1020</v>
      </c>
      <c r="F862" t="s">
        <v>1979</v>
      </c>
      <c r="H862">
        <v>11075</v>
      </c>
      <c r="M862" t="s">
        <v>15</v>
      </c>
    </row>
    <row r="863" spans="1:15" x14ac:dyDescent="0.3">
      <c r="A863" s="2">
        <v>6676</v>
      </c>
      <c r="C863">
        <v>8</v>
      </c>
      <c r="E863" t="s">
        <v>77</v>
      </c>
      <c r="F863" t="s">
        <v>72</v>
      </c>
      <c r="G863" t="s">
        <v>14</v>
      </c>
      <c r="H863">
        <v>11250</v>
      </c>
      <c r="M863" t="s">
        <v>15</v>
      </c>
    </row>
    <row r="864" spans="1:15" x14ac:dyDescent="0.3">
      <c r="A864" s="2">
        <v>6677</v>
      </c>
      <c r="C864">
        <v>8</v>
      </c>
      <c r="E864" t="s">
        <v>1986</v>
      </c>
      <c r="F864" t="s">
        <v>13</v>
      </c>
      <c r="G864" t="s">
        <v>14</v>
      </c>
      <c r="H864">
        <v>13600</v>
      </c>
      <c r="M864" t="s">
        <v>15</v>
      </c>
      <c r="O864" t="s">
        <v>1987</v>
      </c>
    </row>
    <row r="865" spans="1:15" x14ac:dyDescent="0.3">
      <c r="A865" s="14">
        <v>6679</v>
      </c>
      <c r="C865">
        <v>9</v>
      </c>
      <c r="E865" t="s">
        <v>2001</v>
      </c>
      <c r="N865" t="s">
        <v>417</v>
      </c>
      <c r="O865" t="s">
        <v>2002</v>
      </c>
    </row>
    <row r="866" spans="1:15" x14ac:dyDescent="0.3">
      <c r="A866" s="14">
        <v>6679</v>
      </c>
      <c r="C866">
        <v>9</v>
      </c>
      <c r="E866" t="s">
        <v>2003</v>
      </c>
      <c r="F866" t="s">
        <v>2004</v>
      </c>
      <c r="G866" t="s">
        <v>437</v>
      </c>
      <c r="N866" t="s">
        <v>417</v>
      </c>
      <c r="O866" t="s">
        <v>2005</v>
      </c>
    </row>
    <row r="867" spans="1:15" x14ac:dyDescent="0.3">
      <c r="A867" s="2">
        <v>6684</v>
      </c>
      <c r="B867" t="s">
        <v>1989</v>
      </c>
      <c r="C867">
        <v>9</v>
      </c>
      <c r="D867" t="s">
        <v>2095</v>
      </c>
      <c r="E867" t="s">
        <v>1975</v>
      </c>
      <c r="F867" s="17" t="s">
        <v>1991</v>
      </c>
      <c r="G867" s="17" t="s">
        <v>14</v>
      </c>
      <c r="H867">
        <v>9000</v>
      </c>
      <c r="M867" t="s">
        <v>417</v>
      </c>
      <c r="O867" t="s">
        <v>2103</v>
      </c>
    </row>
    <row r="868" spans="1:15" x14ac:dyDescent="0.3">
      <c r="A868" s="2">
        <v>6685</v>
      </c>
      <c r="B868" t="s">
        <v>16</v>
      </c>
      <c r="C868">
        <v>9</v>
      </c>
      <c r="E868" t="s">
        <v>77</v>
      </c>
      <c r="F868" s="17" t="s">
        <v>1991</v>
      </c>
      <c r="G868" s="17" t="s">
        <v>14</v>
      </c>
      <c r="H868">
        <v>6200</v>
      </c>
      <c r="M868" t="s">
        <v>417</v>
      </c>
      <c r="O868" t="s">
        <v>1992</v>
      </c>
    </row>
    <row r="869" spans="1:15" x14ac:dyDescent="0.3">
      <c r="A869" s="2">
        <v>6685</v>
      </c>
      <c r="B869" t="s">
        <v>16</v>
      </c>
      <c r="C869">
        <v>9</v>
      </c>
      <c r="E869" t="s">
        <v>1993</v>
      </c>
      <c r="F869" t="s">
        <v>13</v>
      </c>
      <c r="G869" t="s">
        <v>14</v>
      </c>
      <c r="H869">
        <v>15200</v>
      </c>
      <c r="J869" t="s">
        <v>66</v>
      </c>
      <c r="M869" t="s">
        <v>417</v>
      </c>
      <c r="O869" t="s">
        <v>2014</v>
      </c>
    </row>
    <row r="870" spans="1:15" x14ac:dyDescent="0.3">
      <c r="A870" s="2">
        <v>6686</v>
      </c>
      <c r="B870" t="s">
        <v>16</v>
      </c>
      <c r="C870">
        <v>9</v>
      </c>
      <c r="E870" t="s">
        <v>1995</v>
      </c>
      <c r="F870" t="s">
        <v>41</v>
      </c>
      <c r="G870" t="s">
        <v>42</v>
      </c>
      <c r="M870" t="s">
        <v>417</v>
      </c>
      <c r="O870" t="s">
        <v>1994</v>
      </c>
    </row>
    <row r="871" spans="1:15" x14ac:dyDescent="0.3">
      <c r="A871" s="2">
        <v>6686</v>
      </c>
      <c r="B871" t="s">
        <v>16</v>
      </c>
      <c r="C871">
        <v>9</v>
      </c>
      <c r="E871" t="s">
        <v>1996</v>
      </c>
      <c r="F871" t="s">
        <v>1997</v>
      </c>
      <c r="G871" t="s">
        <v>24</v>
      </c>
      <c r="M871" t="s">
        <v>417</v>
      </c>
      <c r="O871" t="s">
        <v>1994</v>
      </c>
    </row>
    <row r="872" spans="1:15" x14ac:dyDescent="0.3">
      <c r="A872" s="2">
        <v>6686</v>
      </c>
      <c r="B872" t="s">
        <v>16</v>
      </c>
      <c r="C872">
        <v>9</v>
      </c>
      <c r="E872" t="s">
        <v>1998</v>
      </c>
      <c r="F872" t="s">
        <v>1999</v>
      </c>
      <c r="G872" s="17" t="s">
        <v>1130</v>
      </c>
      <c r="M872" t="s">
        <v>417</v>
      </c>
      <c r="O872" t="s">
        <v>1994</v>
      </c>
    </row>
    <row r="873" spans="1:15" x14ac:dyDescent="0.3">
      <c r="A873" s="2">
        <v>6687</v>
      </c>
      <c r="B873" t="s">
        <v>16</v>
      </c>
      <c r="C873">
        <v>9</v>
      </c>
      <c r="E873" t="s">
        <v>1975</v>
      </c>
      <c r="F873" t="s">
        <v>2000</v>
      </c>
      <c r="G873" t="s">
        <v>442</v>
      </c>
      <c r="M873" t="s">
        <v>417</v>
      </c>
      <c r="O873" t="s">
        <v>2015</v>
      </c>
    </row>
    <row r="874" spans="1:15" x14ac:dyDescent="0.3">
      <c r="A874" s="2">
        <v>6688</v>
      </c>
      <c r="B874" s="17" t="s">
        <v>51</v>
      </c>
      <c r="C874">
        <v>10</v>
      </c>
      <c r="D874" t="s">
        <v>1959</v>
      </c>
      <c r="E874" t="s">
        <v>1979</v>
      </c>
      <c r="F874" t="s">
        <v>2007</v>
      </c>
      <c r="G874" t="s">
        <v>24</v>
      </c>
      <c r="M874" t="s">
        <v>20</v>
      </c>
      <c r="O874" t="s">
        <v>2008</v>
      </c>
    </row>
    <row r="875" spans="1:15" x14ac:dyDescent="0.3">
      <c r="A875" s="2">
        <v>6688</v>
      </c>
      <c r="B875" t="s">
        <v>16</v>
      </c>
      <c r="D875" t="s">
        <v>3725</v>
      </c>
      <c r="E875" t="s">
        <v>3726</v>
      </c>
      <c r="F875" t="s">
        <v>451</v>
      </c>
      <c r="G875" t="s">
        <v>81</v>
      </c>
      <c r="M875" t="s">
        <v>20</v>
      </c>
      <c r="O875" t="s">
        <v>3727</v>
      </c>
    </row>
    <row r="876" spans="1:15" x14ac:dyDescent="0.3">
      <c r="A876" s="2">
        <v>6689</v>
      </c>
      <c r="C876">
        <v>10</v>
      </c>
      <c r="D876" t="s">
        <v>1990</v>
      </c>
      <c r="E876" t="s">
        <v>1975</v>
      </c>
      <c r="G876" s="17" t="s">
        <v>442</v>
      </c>
      <c r="H876">
        <v>15250</v>
      </c>
      <c r="M876" t="s">
        <v>15</v>
      </c>
    </row>
    <row r="877" spans="1:15" x14ac:dyDescent="0.3">
      <c r="A877" s="2">
        <v>6689</v>
      </c>
      <c r="C877">
        <v>10</v>
      </c>
      <c r="D877" t="s">
        <v>1990</v>
      </c>
      <c r="E877" t="s">
        <v>2009</v>
      </c>
      <c r="G877" s="17" t="s">
        <v>81</v>
      </c>
      <c r="H877">
        <v>16500</v>
      </c>
      <c r="M877" t="s">
        <v>15</v>
      </c>
    </row>
    <row r="878" spans="1:15" x14ac:dyDescent="0.3">
      <c r="A878" s="2">
        <v>6690</v>
      </c>
      <c r="B878" s="17" t="s">
        <v>51</v>
      </c>
      <c r="C878">
        <v>10</v>
      </c>
      <c r="D878" t="s">
        <v>2010</v>
      </c>
      <c r="E878" t="s">
        <v>2011</v>
      </c>
      <c r="F878" t="s">
        <v>2012</v>
      </c>
      <c r="G878" t="s">
        <v>24</v>
      </c>
      <c r="M878" t="s">
        <v>20</v>
      </c>
      <c r="O878" t="s">
        <v>2013</v>
      </c>
    </row>
    <row r="879" spans="1:15" x14ac:dyDescent="0.3">
      <c r="A879" s="2">
        <v>6697</v>
      </c>
      <c r="C879">
        <v>11</v>
      </c>
      <c r="D879" t="s">
        <v>1990</v>
      </c>
      <c r="E879" t="s">
        <v>77</v>
      </c>
      <c r="G879" s="17" t="s">
        <v>81</v>
      </c>
      <c r="H879">
        <v>5500</v>
      </c>
      <c r="M879" t="s">
        <v>15</v>
      </c>
      <c r="O879" t="s">
        <v>2102</v>
      </c>
    </row>
    <row r="880" spans="1:15" x14ac:dyDescent="0.3">
      <c r="A880" s="2">
        <v>6333</v>
      </c>
      <c r="C880">
        <v>11</v>
      </c>
      <c r="D880" t="s">
        <v>2016</v>
      </c>
      <c r="E880" t="s">
        <v>1975</v>
      </c>
      <c r="F880" t="s">
        <v>72</v>
      </c>
      <c r="G880" t="s">
        <v>14</v>
      </c>
      <c r="H880">
        <v>12200</v>
      </c>
      <c r="M880" t="s">
        <v>15</v>
      </c>
      <c r="O880" t="s">
        <v>2039</v>
      </c>
    </row>
    <row r="881" spans="1:15" x14ac:dyDescent="0.3">
      <c r="A881" s="2">
        <v>6700</v>
      </c>
      <c r="B881" s="17" t="s">
        <v>51</v>
      </c>
      <c r="C881">
        <v>11</v>
      </c>
      <c r="E881" s="17" t="s">
        <v>2030</v>
      </c>
      <c r="F881" t="s">
        <v>2018</v>
      </c>
      <c r="G881" t="s">
        <v>24</v>
      </c>
      <c r="M881" t="s">
        <v>38</v>
      </c>
      <c r="O881" t="s">
        <v>2053</v>
      </c>
    </row>
    <row r="882" spans="1:15" x14ac:dyDescent="0.3">
      <c r="A882" s="2">
        <v>6700</v>
      </c>
      <c r="C882">
        <v>11</v>
      </c>
      <c r="E882" t="s">
        <v>1978</v>
      </c>
      <c r="F882" t="s">
        <v>72</v>
      </c>
      <c r="G882" t="s">
        <v>14</v>
      </c>
      <c r="H882">
        <v>1000</v>
      </c>
      <c r="M882" t="s">
        <v>15</v>
      </c>
      <c r="O882" t="s">
        <v>2019</v>
      </c>
    </row>
    <row r="883" spans="1:15" x14ac:dyDescent="0.3">
      <c r="A883" s="2">
        <v>6701</v>
      </c>
      <c r="B883" s="17" t="s">
        <v>51</v>
      </c>
      <c r="C883">
        <v>11</v>
      </c>
      <c r="F883" t="s">
        <v>2020</v>
      </c>
      <c r="G883" t="s">
        <v>24</v>
      </c>
      <c r="M883" t="s">
        <v>38</v>
      </c>
    </row>
    <row r="884" spans="1:15" x14ac:dyDescent="0.3">
      <c r="A884" s="2">
        <v>6701</v>
      </c>
      <c r="C884">
        <v>11</v>
      </c>
      <c r="E884" t="s">
        <v>1978</v>
      </c>
      <c r="F884" t="s">
        <v>2021</v>
      </c>
      <c r="G884" s="17" t="s">
        <v>14</v>
      </c>
      <c r="H884">
        <v>2000</v>
      </c>
      <c r="M884" t="s">
        <v>15</v>
      </c>
    </row>
    <row r="885" spans="1:15" x14ac:dyDescent="0.3">
      <c r="A885" s="2">
        <v>6703</v>
      </c>
      <c r="B885" s="17" t="s">
        <v>51</v>
      </c>
      <c r="C885">
        <v>12</v>
      </c>
      <c r="D885" t="s">
        <v>2026</v>
      </c>
      <c r="E885" s="17" t="s">
        <v>2030</v>
      </c>
      <c r="F885" t="s">
        <v>2027</v>
      </c>
      <c r="G885" t="s">
        <v>24</v>
      </c>
      <c r="H885">
        <v>1400</v>
      </c>
      <c r="M885" t="s">
        <v>38</v>
      </c>
      <c r="O885" t="s">
        <v>2028</v>
      </c>
    </row>
    <row r="886" spans="1:15" x14ac:dyDescent="0.3">
      <c r="A886" s="2">
        <v>6703</v>
      </c>
      <c r="C886">
        <v>12</v>
      </c>
      <c r="D886" t="s">
        <v>2095</v>
      </c>
      <c r="E886" t="s">
        <v>2029</v>
      </c>
      <c r="H886">
        <v>8400</v>
      </c>
      <c r="M886" t="s">
        <v>15</v>
      </c>
    </row>
    <row r="887" spans="1:15" x14ac:dyDescent="0.3">
      <c r="A887" s="2">
        <v>6704</v>
      </c>
      <c r="C887">
        <v>12</v>
      </c>
      <c r="D887" t="s">
        <v>2095</v>
      </c>
      <c r="E887" t="s">
        <v>2031</v>
      </c>
      <c r="H887">
        <v>18050</v>
      </c>
      <c r="M887" t="s">
        <v>15</v>
      </c>
    </row>
    <row r="888" spans="1:15" x14ac:dyDescent="0.3">
      <c r="A888" s="2">
        <v>6704</v>
      </c>
      <c r="C888">
        <v>12</v>
      </c>
      <c r="D888" t="s">
        <v>2095</v>
      </c>
      <c r="E888" t="s">
        <v>2032</v>
      </c>
      <c r="H888">
        <v>5400</v>
      </c>
      <c r="M888" t="s">
        <v>15</v>
      </c>
    </row>
    <row r="889" spans="1:15" x14ac:dyDescent="0.3">
      <c r="A889" s="2">
        <v>6705</v>
      </c>
      <c r="C889">
        <v>12</v>
      </c>
      <c r="D889" t="s">
        <v>1990</v>
      </c>
      <c r="E889" t="s">
        <v>1975</v>
      </c>
      <c r="F889" s="17" t="s">
        <v>2017</v>
      </c>
      <c r="G889" s="17" t="s">
        <v>442</v>
      </c>
      <c r="H889">
        <v>5600</v>
      </c>
      <c r="M889" t="s">
        <v>15</v>
      </c>
    </row>
    <row r="890" spans="1:15" x14ac:dyDescent="0.3">
      <c r="A890" s="2">
        <v>6705</v>
      </c>
      <c r="C890">
        <v>12</v>
      </c>
      <c r="D890" t="s">
        <v>1990</v>
      </c>
      <c r="E890" t="s">
        <v>1978</v>
      </c>
      <c r="F890" s="17" t="s">
        <v>2021</v>
      </c>
      <c r="G890" s="17" t="s">
        <v>14</v>
      </c>
      <c r="H890">
        <v>2500</v>
      </c>
      <c r="M890" t="s">
        <v>15</v>
      </c>
    </row>
    <row r="891" spans="1:15" x14ac:dyDescent="0.3">
      <c r="A891" s="2">
        <v>6708</v>
      </c>
      <c r="B891" s="17" t="s">
        <v>51</v>
      </c>
      <c r="C891">
        <v>12</v>
      </c>
      <c r="D891" t="s">
        <v>2033</v>
      </c>
      <c r="F891" t="s">
        <v>2034</v>
      </c>
      <c r="G891" t="s">
        <v>24</v>
      </c>
      <c r="M891" t="s">
        <v>38</v>
      </c>
      <c r="O891" t="s">
        <v>2035</v>
      </c>
    </row>
    <row r="892" spans="1:15" x14ac:dyDescent="0.3">
      <c r="A892" s="2">
        <v>6708</v>
      </c>
      <c r="C892">
        <v>12</v>
      </c>
      <c r="D892" t="s">
        <v>1990</v>
      </c>
      <c r="E892" t="s">
        <v>2037</v>
      </c>
      <c r="F892" t="s">
        <v>2038</v>
      </c>
      <c r="G892" t="s">
        <v>81</v>
      </c>
      <c r="H892">
        <v>15900</v>
      </c>
      <c r="M892" t="s">
        <v>15</v>
      </c>
      <c r="O892" t="s">
        <v>2036</v>
      </c>
    </row>
    <row r="893" spans="1:15" x14ac:dyDescent="0.3">
      <c r="A893" s="2">
        <v>6708</v>
      </c>
      <c r="C893">
        <v>12</v>
      </c>
      <c r="D893" t="s">
        <v>1990</v>
      </c>
      <c r="E893" t="s">
        <v>1975</v>
      </c>
      <c r="F893" s="17" t="s">
        <v>2017</v>
      </c>
      <c r="G893" s="17" t="s">
        <v>442</v>
      </c>
      <c r="H893">
        <v>8200</v>
      </c>
      <c r="M893" t="s">
        <v>15</v>
      </c>
      <c r="O893" t="s">
        <v>2036</v>
      </c>
    </row>
    <row r="894" spans="1:15" x14ac:dyDescent="0.3">
      <c r="A894" s="2">
        <v>6709</v>
      </c>
      <c r="C894">
        <v>13</v>
      </c>
      <c r="D894" t="s">
        <v>1990</v>
      </c>
      <c r="E894" t="s">
        <v>2040</v>
      </c>
      <c r="F894" s="17" t="s">
        <v>2041</v>
      </c>
      <c r="G894" s="17" t="s">
        <v>1130</v>
      </c>
      <c r="H894">
        <v>21000</v>
      </c>
      <c r="K894" s="17">
        <v>39</v>
      </c>
      <c r="M894" t="s">
        <v>15</v>
      </c>
      <c r="O894" t="s">
        <v>2099</v>
      </c>
    </row>
    <row r="895" spans="1:15" x14ac:dyDescent="0.3">
      <c r="A895" s="2">
        <v>6709</v>
      </c>
      <c r="C895">
        <v>13</v>
      </c>
      <c r="D895" t="s">
        <v>1990</v>
      </c>
      <c r="E895" t="s">
        <v>2042</v>
      </c>
      <c r="F895" s="17" t="s">
        <v>2043</v>
      </c>
      <c r="G895" s="17" t="s">
        <v>445</v>
      </c>
      <c r="H895">
        <v>40120</v>
      </c>
      <c r="M895" t="s">
        <v>15</v>
      </c>
      <c r="O895" t="s">
        <v>2100</v>
      </c>
    </row>
    <row r="896" spans="1:15" x14ac:dyDescent="0.3">
      <c r="A896" s="2">
        <v>6709</v>
      </c>
      <c r="B896" t="s">
        <v>16</v>
      </c>
      <c r="C896">
        <v>14</v>
      </c>
      <c r="D896" t="s">
        <v>1805</v>
      </c>
      <c r="E896" t="s">
        <v>2087</v>
      </c>
      <c r="F896" t="s">
        <v>2088</v>
      </c>
      <c r="G896" t="s">
        <v>14</v>
      </c>
      <c r="K896">
        <v>1</v>
      </c>
      <c r="M896" t="s">
        <v>20</v>
      </c>
      <c r="O896" t="s">
        <v>2089</v>
      </c>
    </row>
    <row r="897" spans="1:15" x14ac:dyDescent="0.3">
      <c r="A897" s="2">
        <v>6710</v>
      </c>
      <c r="B897" t="s">
        <v>16</v>
      </c>
      <c r="C897">
        <v>13</v>
      </c>
      <c r="D897" t="s">
        <v>2091</v>
      </c>
      <c r="E897" t="s">
        <v>2044</v>
      </c>
      <c r="F897" t="s">
        <v>2090</v>
      </c>
      <c r="G897" t="s">
        <v>14</v>
      </c>
      <c r="H897">
        <v>87850</v>
      </c>
      <c r="M897" t="s">
        <v>20</v>
      </c>
      <c r="O897" t="s">
        <v>2092</v>
      </c>
    </row>
    <row r="898" spans="1:15" x14ac:dyDescent="0.3">
      <c r="A898" s="2">
        <v>6711</v>
      </c>
      <c r="B898" t="s">
        <v>16</v>
      </c>
      <c r="C898">
        <v>13</v>
      </c>
      <c r="D898" t="s">
        <v>2085</v>
      </c>
      <c r="E898" t="s">
        <v>2045</v>
      </c>
      <c r="H898">
        <v>39160</v>
      </c>
      <c r="M898" t="s">
        <v>20</v>
      </c>
      <c r="O898" t="s">
        <v>2086</v>
      </c>
    </row>
    <row r="899" spans="1:15" x14ac:dyDescent="0.3">
      <c r="A899" s="2">
        <v>6712</v>
      </c>
      <c r="C899">
        <v>13</v>
      </c>
      <c r="D899" t="s">
        <v>2095</v>
      </c>
      <c r="E899" t="s">
        <v>2046</v>
      </c>
      <c r="H899" s="42">
        <v>51900</v>
      </c>
      <c r="M899" t="s">
        <v>15</v>
      </c>
    </row>
    <row r="900" spans="1:15" x14ac:dyDescent="0.3">
      <c r="A900" s="2">
        <v>6713</v>
      </c>
      <c r="C900">
        <v>13</v>
      </c>
      <c r="E900" t="s">
        <v>2047</v>
      </c>
      <c r="H900">
        <v>52650</v>
      </c>
      <c r="M900" t="s">
        <v>15</v>
      </c>
      <c r="O900" t="s">
        <v>2846</v>
      </c>
    </row>
    <row r="901" spans="1:15" x14ac:dyDescent="0.3">
      <c r="A901" s="2">
        <v>6713</v>
      </c>
      <c r="C901">
        <v>13</v>
      </c>
      <c r="E901" t="s">
        <v>2048</v>
      </c>
      <c r="H901">
        <v>19660</v>
      </c>
      <c r="M901" t="s">
        <v>15</v>
      </c>
    </row>
    <row r="902" spans="1:15" x14ac:dyDescent="0.3">
      <c r="A902" s="2">
        <v>6714</v>
      </c>
      <c r="B902" t="s">
        <v>16</v>
      </c>
      <c r="C902">
        <v>13</v>
      </c>
      <c r="D902" t="s">
        <v>1668</v>
      </c>
      <c r="E902" t="s">
        <v>2049</v>
      </c>
      <c r="F902" t="s">
        <v>80</v>
      </c>
      <c r="G902" t="s">
        <v>81</v>
      </c>
      <c r="H902">
        <v>14550</v>
      </c>
      <c r="K902">
        <v>33</v>
      </c>
      <c r="M902" t="s">
        <v>20</v>
      </c>
      <c r="O902" t="s">
        <v>2050</v>
      </c>
    </row>
    <row r="903" spans="1:15" x14ac:dyDescent="0.3">
      <c r="A903" s="2">
        <v>6714</v>
      </c>
      <c r="C903">
        <v>13</v>
      </c>
      <c r="E903" t="s">
        <v>2051</v>
      </c>
      <c r="F903" s="17" t="s">
        <v>2052</v>
      </c>
      <c r="G903" s="17" t="s">
        <v>81</v>
      </c>
      <c r="H903">
        <v>31600</v>
      </c>
      <c r="M903" t="s">
        <v>15</v>
      </c>
      <c r="O903" t="s">
        <v>2847</v>
      </c>
    </row>
    <row r="904" spans="1:15" x14ac:dyDescent="0.3">
      <c r="A904" s="2">
        <v>6715</v>
      </c>
      <c r="B904" t="s">
        <v>16</v>
      </c>
      <c r="C904" t="s">
        <v>2400</v>
      </c>
      <c r="D904" t="s">
        <v>2085</v>
      </c>
      <c r="E904" t="s">
        <v>2399</v>
      </c>
      <c r="F904" t="s">
        <v>2178</v>
      </c>
      <c r="G904" t="s">
        <v>437</v>
      </c>
      <c r="H904">
        <v>27350</v>
      </c>
      <c r="M904" t="s">
        <v>20</v>
      </c>
      <c r="O904" t="s">
        <v>2401</v>
      </c>
    </row>
    <row r="905" spans="1:15" x14ac:dyDescent="0.3">
      <c r="A905" s="2">
        <v>6716</v>
      </c>
      <c r="C905">
        <v>14</v>
      </c>
      <c r="E905" t="s">
        <v>2062</v>
      </c>
      <c r="F905" t="s">
        <v>2063</v>
      </c>
      <c r="G905" t="s">
        <v>439</v>
      </c>
      <c r="H905" s="42">
        <v>35510</v>
      </c>
      <c r="M905" t="s">
        <v>20</v>
      </c>
      <c r="O905" t="s">
        <v>2848</v>
      </c>
    </row>
    <row r="906" spans="1:15" x14ac:dyDescent="0.3">
      <c r="A906" s="2">
        <v>6717</v>
      </c>
      <c r="C906">
        <v>14</v>
      </c>
      <c r="E906" t="s">
        <v>2064</v>
      </c>
      <c r="F906" s="17" t="s">
        <v>2065</v>
      </c>
      <c r="G906" s="17" t="s">
        <v>439</v>
      </c>
      <c r="H906" s="42">
        <v>34600</v>
      </c>
      <c r="M906" t="s">
        <v>20</v>
      </c>
      <c r="O906" t="s">
        <v>2066</v>
      </c>
    </row>
    <row r="907" spans="1:15" x14ac:dyDescent="0.3">
      <c r="A907" s="2">
        <v>6718</v>
      </c>
      <c r="C907">
        <v>14</v>
      </c>
      <c r="E907" t="s">
        <v>1942</v>
      </c>
      <c r="F907" s="17" t="s">
        <v>2067</v>
      </c>
      <c r="G907" s="17" t="s">
        <v>81</v>
      </c>
      <c r="H907">
        <v>7100</v>
      </c>
      <c r="M907" t="s">
        <v>15</v>
      </c>
    </row>
    <row r="908" spans="1:15" x14ac:dyDescent="0.3">
      <c r="A908" s="2">
        <v>6721</v>
      </c>
      <c r="C908">
        <v>14</v>
      </c>
      <c r="E908" t="s">
        <v>2068</v>
      </c>
      <c r="F908" s="17" t="s">
        <v>266</v>
      </c>
      <c r="G908" t="s">
        <v>81</v>
      </c>
      <c r="H908">
        <v>7200</v>
      </c>
      <c r="M908" t="s">
        <v>15</v>
      </c>
    </row>
    <row r="909" spans="1:15" x14ac:dyDescent="0.3">
      <c r="A909" s="2">
        <v>6722</v>
      </c>
      <c r="B909" s="17" t="s">
        <v>51</v>
      </c>
      <c r="C909">
        <v>14</v>
      </c>
      <c r="D909" t="s">
        <v>2069</v>
      </c>
      <c r="E909" t="s">
        <v>2070</v>
      </c>
      <c r="F909" s="17" t="s">
        <v>2071</v>
      </c>
      <c r="G909" s="17" t="s">
        <v>24</v>
      </c>
      <c r="M909" t="s">
        <v>38</v>
      </c>
      <c r="O909" t="s">
        <v>2072</v>
      </c>
    </row>
    <row r="910" spans="1:15" x14ac:dyDescent="0.3">
      <c r="A910" s="2">
        <v>6722</v>
      </c>
      <c r="B910" t="s">
        <v>59</v>
      </c>
      <c r="C910">
        <v>18</v>
      </c>
      <c r="D910" t="s">
        <v>2217</v>
      </c>
      <c r="E910" t="s">
        <v>2218</v>
      </c>
      <c r="F910" t="s">
        <v>2219</v>
      </c>
      <c r="G910" t="s">
        <v>436</v>
      </c>
      <c r="M910" t="s">
        <v>20</v>
      </c>
      <c r="O910" t="s">
        <v>2220</v>
      </c>
    </row>
    <row r="911" spans="1:15" x14ac:dyDescent="0.3">
      <c r="A911" s="2">
        <v>6722</v>
      </c>
      <c r="C911">
        <v>14</v>
      </c>
      <c r="E911" t="s">
        <v>2073</v>
      </c>
      <c r="F911" s="17" t="s">
        <v>2065</v>
      </c>
      <c r="G911" s="17" t="s">
        <v>439</v>
      </c>
      <c r="H911">
        <v>37750</v>
      </c>
      <c r="M911" t="s">
        <v>15</v>
      </c>
      <c r="O911" t="s">
        <v>2074</v>
      </c>
    </row>
    <row r="912" spans="1:15" x14ac:dyDescent="0.3">
      <c r="A912" s="2">
        <v>6722</v>
      </c>
      <c r="B912" t="s">
        <v>16</v>
      </c>
      <c r="C912">
        <v>15</v>
      </c>
      <c r="D912" t="s">
        <v>2095</v>
      </c>
      <c r="E912" t="s">
        <v>2093</v>
      </c>
      <c r="F912" s="17" t="s">
        <v>2094</v>
      </c>
      <c r="G912" s="17" t="s">
        <v>444</v>
      </c>
      <c r="H912">
        <v>71645</v>
      </c>
      <c r="M912" t="s">
        <v>20</v>
      </c>
      <c r="O912" t="s">
        <v>2096</v>
      </c>
    </row>
    <row r="913" spans="1:15" x14ac:dyDescent="0.3">
      <c r="A913" s="2">
        <v>6723</v>
      </c>
      <c r="B913" t="s">
        <v>16</v>
      </c>
      <c r="C913">
        <v>15</v>
      </c>
      <c r="D913" t="s">
        <v>2095</v>
      </c>
      <c r="E913" t="s">
        <v>2097</v>
      </c>
      <c r="F913" s="17" t="s">
        <v>2158</v>
      </c>
      <c r="G913" s="17" t="s">
        <v>444</v>
      </c>
      <c r="H913" s="42">
        <v>37920</v>
      </c>
      <c r="M913" t="s">
        <v>20</v>
      </c>
      <c r="O913" t="s">
        <v>2159</v>
      </c>
    </row>
    <row r="914" spans="1:15" x14ac:dyDescent="0.3">
      <c r="A914" s="2">
        <v>6724</v>
      </c>
      <c r="B914" t="s">
        <v>16</v>
      </c>
      <c r="C914">
        <v>15</v>
      </c>
      <c r="D914" s="17" t="s">
        <v>2095</v>
      </c>
      <c r="E914" t="s">
        <v>2104</v>
      </c>
      <c r="F914" s="17" t="s">
        <v>2158</v>
      </c>
      <c r="G914" s="17" t="s">
        <v>444</v>
      </c>
      <c r="H914" s="42">
        <v>74605</v>
      </c>
      <c r="M914" t="s">
        <v>20</v>
      </c>
      <c r="O914" t="s">
        <v>2160</v>
      </c>
    </row>
    <row r="915" spans="1:15" x14ac:dyDescent="0.3">
      <c r="A915" s="2">
        <v>6725</v>
      </c>
      <c r="B915" t="s">
        <v>16</v>
      </c>
      <c r="C915">
        <v>15</v>
      </c>
      <c r="D915" s="17" t="s">
        <v>2095</v>
      </c>
      <c r="E915" t="s">
        <v>2105</v>
      </c>
      <c r="F915" s="17" t="s">
        <v>2106</v>
      </c>
      <c r="G915" s="17" t="s">
        <v>437</v>
      </c>
      <c r="H915">
        <v>61195</v>
      </c>
      <c r="M915" t="s">
        <v>20</v>
      </c>
      <c r="O915" t="s">
        <v>2107</v>
      </c>
    </row>
    <row r="916" spans="1:15" x14ac:dyDescent="0.3">
      <c r="A916" s="2">
        <v>6725</v>
      </c>
      <c r="B916" t="s">
        <v>16</v>
      </c>
      <c r="C916">
        <v>20</v>
      </c>
      <c r="D916" t="s">
        <v>2302</v>
      </c>
      <c r="E916" t="s">
        <v>2300</v>
      </c>
      <c r="M916" t="s">
        <v>20</v>
      </c>
      <c r="O916" t="s">
        <v>2301</v>
      </c>
    </row>
    <row r="917" spans="1:15" x14ac:dyDescent="0.3">
      <c r="A917" s="2">
        <v>6726</v>
      </c>
      <c r="B917" t="s">
        <v>16</v>
      </c>
      <c r="C917">
        <v>15</v>
      </c>
      <c r="D917" s="17" t="s">
        <v>2095</v>
      </c>
      <c r="E917" t="s">
        <v>2108</v>
      </c>
      <c r="F917" s="17" t="s">
        <v>2098</v>
      </c>
      <c r="G917" s="17" t="s">
        <v>437</v>
      </c>
      <c r="H917" s="42">
        <v>70998</v>
      </c>
      <c r="M917" t="s">
        <v>20</v>
      </c>
      <c r="O917" t="s">
        <v>2109</v>
      </c>
    </row>
    <row r="918" spans="1:15" x14ac:dyDescent="0.3">
      <c r="A918" s="2">
        <v>6727</v>
      </c>
      <c r="B918" t="s">
        <v>16</v>
      </c>
      <c r="C918">
        <v>15</v>
      </c>
      <c r="D918" s="17" t="s">
        <v>2095</v>
      </c>
      <c r="E918" t="s">
        <v>2110</v>
      </c>
      <c r="F918" s="17" t="s">
        <v>2111</v>
      </c>
      <c r="G918" s="17" t="s">
        <v>445</v>
      </c>
      <c r="H918">
        <v>28920</v>
      </c>
      <c r="M918" t="s">
        <v>20</v>
      </c>
      <c r="O918" t="s">
        <v>2112</v>
      </c>
    </row>
    <row r="919" spans="1:15" x14ac:dyDescent="0.3">
      <c r="A919" s="2">
        <v>6728</v>
      </c>
      <c r="B919" t="s">
        <v>16</v>
      </c>
      <c r="C919">
        <v>15</v>
      </c>
      <c r="D919" t="s">
        <v>2095</v>
      </c>
      <c r="E919" t="s">
        <v>2113</v>
      </c>
      <c r="F919" s="17" t="s">
        <v>2094</v>
      </c>
      <c r="G919" s="17" t="s">
        <v>444</v>
      </c>
      <c r="H919">
        <v>36200</v>
      </c>
      <c r="M919" t="s">
        <v>20</v>
      </c>
      <c r="O919" t="s">
        <v>2162</v>
      </c>
    </row>
    <row r="920" spans="1:15" x14ac:dyDescent="0.3">
      <c r="A920" s="2">
        <v>6730</v>
      </c>
      <c r="B920" t="s">
        <v>16</v>
      </c>
      <c r="C920">
        <v>16</v>
      </c>
      <c r="E920" t="s">
        <v>2130</v>
      </c>
      <c r="F920" s="17" t="s">
        <v>2131</v>
      </c>
      <c r="G920" s="17" t="s">
        <v>447</v>
      </c>
      <c r="H920" s="42">
        <v>40338</v>
      </c>
      <c r="M920" t="s">
        <v>417</v>
      </c>
      <c r="O920" t="s">
        <v>2132</v>
      </c>
    </row>
    <row r="921" spans="1:15" x14ac:dyDescent="0.3">
      <c r="A921" s="2">
        <v>6731</v>
      </c>
      <c r="B921" t="s">
        <v>16</v>
      </c>
      <c r="C921">
        <v>16</v>
      </c>
      <c r="E921" t="s">
        <v>2134</v>
      </c>
      <c r="F921" s="17" t="s">
        <v>2135</v>
      </c>
      <c r="G921" s="17" t="s">
        <v>436</v>
      </c>
      <c r="H921">
        <v>8500</v>
      </c>
      <c r="M921" t="s">
        <v>417</v>
      </c>
      <c r="O921" t="s">
        <v>2161</v>
      </c>
    </row>
    <row r="922" spans="1:15" x14ac:dyDescent="0.3">
      <c r="A922" s="2">
        <v>6732</v>
      </c>
      <c r="B922" t="s">
        <v>16</v>
      </c>
      <c r="C922">
        <v>16</v>
      </c>
      <c r="E922" t="s">
        <v>2133</v>
      </c>
      <c r="F922" t="s">
        <v>2163</v>
      </c>
      <c r="G922" t="s">
        <v>436</v>
      </c>
      <c r="H922">
        <v>50200</v>
      </c>
      <c r="M922" t="s">
        <v>417</v>
      </c>
      <c r="O922" t="s">
        <v>2166</v>
      </c>
    </row>
    <row r="923" spans="1:15" x14ac:dyDescent="0.3">
      <c r="A923" s="2">
        <v>6733</v>
      </c>
      <c r="B923" t="s">
        <v>16</v>
      </c>
      <c r="C923">
        <v>16</v>
      </c>
      <c r="E923" t="s">
        <v>2165</v>
      </c>
      <c r="F923" t="s">
        <v>2164</v>
      </c>
      <c r="G923" t="s">
        <v>1363</v>
      </c>
      <c r="H923">
        <v>60712</v>
      </c>
      <c r="M923" t="s">
        <v>417</v>
      </c>
      <c r="O923" t="s">
        <v>2167</v>
      </c>
    </row>
    <row r="924" spans="1:15" x14ac:dyDescent="0.3">
      <c r="A924" s="2">
        <v>6735</v>
      </c>
      <c r="B924" t="s">
        <v>16</v>
      </c>
      <c r="C924">
        <v>16</v>
      </c>
      <c r="E924" t="s">
        <v>2136</v>
      </c>
      <c r="F924" s="17" t="s">
        <v>2098</v>
      </c>
      <c r="G924" s="17" t="s">
        <v>437</v>
      </c>
      <c r="H924">
        <v>16970</v>
      </c>
      <c r="M924" t="s">
        <v>417</v>
      </c>
      <c r="O924" t="s">
        <v>2137</v>
      </c>
    </row>
    <row r="925" spans="1:15" x14ac:dyDescent="0.3">
      <c r="A925" s="2">
        <v>6736</v>
      </c>
      <c r="C925">
        <v>16</v>
      </c>
      <c r="D925" t="s">
        <v>2148</v>
      </c>
      <c r="E925" t="s">
        <v>1978</v>
      </c>
      <c r="F925" t="s">
        <v>100</v>
      </c>
      <c r="G925" t="s">
        <v>24</v>
      </c>
      <c r="M925" t="s">
        <v>20</v>
      </c>
      <c r="O925" t="s">
        <v>2138</v>
      </c>
    </row>
    <row r="926" spans="1:15" x14ac:dyDescent="0.3">
      <c r="A926" s="2">
        <v>6737</v>
      </c>
      <c r="B926" t="s">
        <v>16</v>
      </c>
      <c r="D926" t="s">
        <v>3485</v>
      </c>
      <c r="E926" t="s">
        <v>3486</v>
      </c>
      <c r="H926">
        <v>650</v>
      </c>
      <c r="M926" t="s">
        <v>20</v>
      </c>
      <c r="O926" t="s">
        <v>3489</v>
      </c>
    </row>
    <row r="927" spans="1:15" x14ac:dyDescent="0.3">
      <c r="A927" s="2">
        <v>6738</v>
      </c>
      <c r="B927" t="s">
        <v>16</v>
      </c>
      <c r="C927">
        <v>17</v>
      </c>
      <c r="D927" s="17" t="s">
        <v>3490</v>
      </c>
      <c r="E927" t="s">
        <v>3493</v>
      </c>
      <c r="F927" t="s">
        <v>2143</v>
      </c>
      <c r="G927" t="s">
        <v>24</v>
      </c>
      <c r="H927">
        <v>4976</v>
      </c>
      <c r="M927" t="s">
        <v>417</v>
      </c>
      <c r="O927" t="s">
        <v>2144</v>
      </c>
    </row>
    <row r="928" spans="1:15" x14ac:dyDescent="0.3">
      <c r="A928" s="2">
        <v>6738</v>
      </c>
      <c r="B928" t="s">
        <v>16</v>
      </c>
      <c r="C928">
        <v>17</v>
      </c>
      <c r="E928" t="s">
        <v>2145</v>
      </c>
      <c r="F928" t="s">
        <v>2146</v>
      </c>
      <c r="G928" t="s">
        <v>24</v>
      </c>
      <c r="H928">
        <v>6175</v>
      </c>
      <c r="M928" t="s">
        <v>417</v>
      </c>
      <c r="O928" t="s">
        <v>2147</v>
      </c>
    </row>
    <row r="929" spans="1:15" x14ac:dyDescent="0.3">
      <c r="A929" s="2">
        <v>6738</v>
      </c>
      <c r="B929" t="s">
        <v>16</v>
      </c>
      <c r="D929" t="s">
        <v>3485</v>
      </c>
      <c r="E929" t="s">
        <v>3491</v>
      </c>
      <c r="H929">
        <v>600</v>
      </c>
      <c r="M929" t="s">
        <v>20</v>
      </c>
      <c r="O929" t="s">
        <v>3492</v>
      </c>
    </row>
    <row r="930" spans="1:15" x14ac:dyDescent="0.3">
      <c r="A930" s="2">
        <v>6740</v>
      </c>
      <c r="B930" t="s">
        <v>16</v>
      </c>
      <c r="C930">
        <v>18</v>
      </c>
      <c r="D930" s="17" t="s">
        <v>1990</v>
      </c>
      <c r="E930" t="s">
        <v>2215</v>
      </c>
      <c r="F930" t="s">
        <v>1788</v>
      </c>
      <c r="G930" t="s">
        <v>1679</v>
      </c>
      <c r="M930" t="s">
        <v>20</v>
      </c>
      <c r="O930" t="s">
        <v>2216</v>
      </c>
    </row>
    <row r="931" spans="1:15" x14ac:dyDescent="0.3">
      <c r="A931" s="2">
        <v>6741</v>
      </c>
      <c r="C931">
        <v>17</v>
      </c>
      <c r="D931" t="s">
        <v>2148</v>
      </c>
      <c r="F931" t="s">
        <v>2149</v>
      </c>
      <c r="G931" t="s">
        <v>24</v>
      </c>
      <c r="H931">
        <v>840</v>
      </c>
      <c r="M931" t="s">
        <v>38</v>
      </c>
      <c r="O931" t="s">
        <v>2150</v>
      </c>
    </row>
    <row r="932" spans="1:15" x14ac:dyDescent="0.3">
      <c r="A932" s="2">
        <v>6742</v>
      </c>
      <c r="B932" t="s">
        <v>16</v>
      </c>
      <c r="C932">
        <v>17</v>
      </c>
      <c r="D932" t="s">
        <v>2095</v>
      </c>
      <c r="E932" t="s">
        <v>2151</v>
      </c>
      <c r="F932" t="s">
        <v>2152</v>
      </c>
      <c r="G932" s="17" t="s">
        <v>439</v>
      </c>
      <c r="H932" s="42">
        <v>34553</v>
      </c>
      <c r="M932" t="s">
        <v>417</v>
      </c>
      <c r="O932" t="s">
        <v>3494</v>
      </c>
    </row>
    <row r="933" spans="1:15" x14ac:dyDescent="0.3">
      <c r="A933" s="2">
        <v>6742</v>
      </c>
      <c r="B933" t="s">
        <v>16</v>
      </c>
      <c r="C933">
        <v>18</v>
      </c>
      <c r="D933" t="s">
        <v>2095</v>
      </c>
      <c r="E933" t="s">
        <v>2205</v>
      </c>
      <c r="F933" t="s">
        <v>2206</v>
      </c>
      <c r="G933" t="s">
        <v>437</v>
      </c>
      <c r="H933">
        <v>18500</v>
      </c>
      <c r="M933" t="s">
        <v>20</v>
      </c>
      <c r="O933" t="s">
        <v>2207</v>
      </c>
    </row>
    <row r="934" spans="1:15" x14ac:dyDescent="0.3">
      <c r="A934" s="2">
        <v>6743</v>
      </c>
      <c r="B934" t="s">
        <v>16</v>
      </c>
      <c r="C934">
        <v>17</v>
      </c>
      <c r="D934" s="17" t="s">
        <v>2095</v>
      </c>
      <c r="E934" t="s">
        <v>2155</v>
      </c>
      <c r="F934" t="s">
        <v>2157</v>
      </c>
      <c r="G934" s="17" t="s">
        <v>2156</v>
      </c>
      <c r="H934">
        <v>33778</v>
      </c>
      <c r="M934" t="s">
        <v>417</v>
      </c>
      <c r="O934" t="s">
        <v>3495</v>
      </c>
    </row>
    <row r="935" spans="1:15" x14ac:dyDescent="0.3">
      <c r="A935" s="2">
        <v>6743</v>
      </c>
      <c r="C935">
        <v>17</v>
      </c>
      <c r="D935" t="s">
        <v>2148</v>
      </c>
      <c r="E935" t="s">
        <v>2153</v>
      </c>
      <c r="F935" t="s">
        <v>2154</v>
      </c>
      <c r="G935" t="s">
        <v>24</v>
      </c>
      <c r="M935" t="s">
        <v>38</v>
      </c>
      <c r="O935" t="s">
        <v>2184</v>
      </c>
    </row>
    <row r="936" spans="1:15" x14ac:dyDescent="0.3">
      <c r="A936" s="2">
        <v>6744</v>
      </c>
      <c r="C936">
        <v>18</v>
      </c>
      <c r="E936" t="s">
        <v>2185</v>
      </c>
      <c r="F936" t="s">
        <v>108</v>
      </c>
      <c r="G936" t="s">
        <v>42</v>
      </c>
      <c r="H936">
        <v>500</v>
      </c>
      <c r="M936" t="s">
        <v>15</v>
      </c>
    </row>
    <row r="937" spans="1:15" x14ac:dyDescent="0.3">
      <c r="A937" s="2">
        <v>6746</v>
      </c>
      <c r="B937" t="s">
        <v>16</v>
      </c>
      <c r="C937">
        <v>18</v>
      </c>
      <c r="D937" t="s">
        <v>2191</v>
      </c>
      <c r="E937" t="s">
        <v>2186</v>
      </c>
      <c r="F937" t="s">
        <v>2187</v>
      </c>
      <c r="G937" t="s">
        <v>24</v>
      </c>
      <c r="M937" t="s">
        <v>417</v>
      </c>
      <c r="O937" t="s">
        <v>2188</v>
      </c>
    </row>
    <row r="938" spans="1:15" x14ac:dyDescent="0.3">
      <c r="A938" s="2">
        <v>6746</v>
      </c>
      <c r="C938">
        <v>18</v>
      </c>
      <c r="D938" t="s">
        <v>2095</v>
      </c>
      <c r="E938" t="s">
        <v>2189</v>
      </c>
      <c r="F938" t="s">
        <v>2190</v>
      </c>
      <c r="G938" s="17" t="s">
        <v>24</v>
      </c>
      <c r="H938" s="42">
        <v>20517</v>
      </c>
      <c r="M938" t="s">
        <v>392</v>
      </c>
      <c r="O938" t="s">
        <v>3496</v>
      </c>
    </row>
    <row r="939" spans="1:15" x14ac:dyDescent="0.3">
      <c r="A939" s="2">
        <v>6746</v>
      </c>
      <c r="B939" t="s">
        <v>16</v>
      </c>
      <c r="C939">
        <v>18</v>
      </c>
      <c r="E939" t="s">
        <v>2208</v>
      </c>
      <c r="F939" t="s">
        <v>266</v>
      </c>
      <c r="G939" t="s">
        <v>24</v>
      </c>
      <c r="H939">
        <v>9918</v>
      </c>
      <c r="M939" t="s">
        <v>417</v>
      </c>
      <c r="O939" t="s">
        <v>2209</v>
      </c>
    </row>
    <row r="940" spans="1:15" x14ac:dyDescent="0.3">
      <c r="A940" s="2">
        <v>6748</v>
      </c>
      <c r="C940">
        <v>18</v>
      </c>
      <c r="D940" t="s">
        <v>2191</v>
      </c>
      <c r="E940" t="s">
        <v>357</v>
      </c>
      <c r="F940" t="s">
        <v>2192</v>
      </c>
      <c r="G940" t="s">
        <v>24</v>
      </c>
      <c r="M940" t="s">
        <v>38</v>
      </c>
      <c r="O940" t="s">
        <v>1446</v>
      </c>
    </row>
    <row r="941" spans="1:15" x14ac:dyDescent="0.3">
      <c r="A941" s="2">
        <v>6749</v>
      </c>
      <c r="C941">
        <v>18</v>
      </c>
      <c r="D941" s="17" t="s">
        <v>2191</v>
      </c>
      <c r="E941" t="s">
        <v>2193</v>
      </c>
      <c r="F941" t="s">
        <v>2194</v>
      </c>
      <c r="G941" t="s">
        <v>24</v>
      </c>
      <c r="M941" t="s">
        <v>38</v>
      </c>
      <c r="O941" t="s">
        <v>2195</v>
      </c>
    </row>
    <row r="942" spans="1:15" x14ac:dyDescent="0.3">
      <c r="A942" s="2">
        <v>6749</v>
      </c>
      <c r="C942">
        <v>18</v>
      </c>
      <c r="E942" t="s">
        <v>2196</v>
      </c>
      <c r="F942" t="s">
        <v>2197</v>
      </c>
      <c r="G942" t="s">
        <v>24</v>
      </c>
      <c r="H942">
        <v>1300</v>
      </c>
      <c r="M942" t="s">
        <v>15</v>
      </c>
    </row>
    <row r="943" spans="1:15" x14ac:dyDescent="0.3">
      <c r="A943" s="2">
        <v>6749</v>
      </c>
      <c r="B943" t="s">
        <v>16</v>
      </c>
      <c r="C943">
        <v>18</v>
      </c>
      <c r="D943" t="s">
        <v>2095</v>
      </c>
      <c r="E943" t="s">
        <v>2198</v>
      </c>
      <c r="F943" t="s">
        <v>2199</v>
      </c>
      <c r="G943" s="17" t="s">
        <v>1705</v>
      </c>
      <c r="H943">
        <v>6292</v>
      </c>
      <c r="M943" t="s">
        <v>20</v>
      </c>
      <c r="O943" t="s">
        <v>2200</v>
      </c>
    </row>
    <row r="944" spans="1:15" x14ac:dyDescent="0.3">
      <c r="A944" s="14">
        <v>6749</v>
      </c>
      <c r="B944" t="s">
        <v>16</v>
      </c>
      <c r="C944">
        <v>19</v>
      </c>
      <c r="D944" t="s">
        <v>2095</v>
      </c>
      <c r="E944" t="s">
        <v>1600</v>
      </c>
      <c r="F944" t="s">
        <v>41</v>
      </c>
      <c r="G944" t="s">
        <v>42</v>
      </c>
      <c r="N944" t="s">
        <v>417</v>
      </c>
      <c r="O944" t="s">
        <v>2280</v>
      </c>
    </row>
    <row r="945" spans="1:15" x14ac:dyDescent="0.3">
      <c r="A945" s="2">
        <v>6750</v>
      </c>
      <c r="C945">
        <v>18</v>
      </c>
      <c r="E945" t="s">
        <v>2201</v>
      </c>
      <c r="F945" t="s">
        <v>108</v>
      </c>
      <c r="G945" t="s">
        <v>42</v>
      </c>
      <c r="H945">
        <v>2350</v>
      </c>
      <c r="M945" t="s">
        <v>15</v>
      </c>
    </row>
    <row r="946" spans="1:15" x14ac:dyDescent="0.3">
      <c r="A946" s="2">
        <v>6750</v>
      </c>
      <c r="C946">
        <v>19</v>
      </c>
      <c r="D946" t="s">
        <v>2276</v>
      </c>
      <c r="E946" t="s">
        <v>2277</v>
      </c>
      <c r="F946" t="s">
        <v>2278</v>
      </c>
      <c r="G946" s="17" t="s">
        <v>24</v>
      </c>
      <c r="M946" t="s">
        <v>38</v>
      </c>
      <c r="O946" t="s">
        <v>2279</v>
      </c>
    </row>
    <row r="947" spans="1:15" x14ac:dyDescent="0.3">
      <c r="A947" s="2">
        <v>6752</v>
      </c>
      <c r="B947" t="s">
        <v>16</v>
      </c>
      <c r="C947">
        <v>19</v>
      </c>
      <c r="E947" t="s">
        <v>2224</v>
      </c>
      <c r="F947" t="s">
        <v>2225</v>
      </c>
      <c r="G947" t="s">
        <v>436</v>
      </c>
      <c r="M947" t="s">
        <v>417</v>
      </c>
      <c r="O947" t="s">
        <v>2226</v>
      </c>
    </row>
    <row r="948" spans="1:15" x14ac:dyDescent="0.3">
      <c r="A948" s="2">
        <v>6752</v>
      </c>
      <c r="B948" s="17" t="s">
        <v>51</v>
      </c>
      <c r="C948">
        <v>19</v>
      </c>
      <c r="E948" t="s">
        <v>2223</v>
      </c>
      <c r="F948" t="s">
        <v>2221</v>
      </c>
      <c r="G948" t="s">
        <v>24</v>
      </c>
      <c r="H948">
        <v>900</v>
      </c>
      <c r="M948" t="s">
        <v>38</v>
      </c>
      <c r="O948" t="s">
        <v>2222</v>
      </c>
    </row>
    <row r="949" spans="1:15" x14ac:dyDescent="0.3">
      <c r="A949" s="2">
        <v>6752</v>
      </c>
      <c r="B949" t="s">
        <v>16</v>
      </c>
      <c r="C949">
        <v>19</v>
      </c>
      <c r="E949" t="s">
        <v>866</v>
      </c>
      <c r="F949" t="s">
        <v>451</v>
      </c>
      <c r="G949" t="s">
        <v>81</v>
      </c>
      <c r="H949">
        <v>1000</v>
      </c>
      <c r="M949" t="s">
        <v>20</v>
      </c>
      <c r="O949" t="s">
        <v>2227</v>
      </c>
    </row>
    <row r="950" spans="1:15" x14ac:dyDescent="0.3">
      <c r="A950" s="2">
        <v>6752</v>
      </c>
      <c r="B950" t="s">
        <v>16</v>
      </c>
      <c r="C950">
        <v>19</v>
      </c>
      <c r="E950" t="s">
        <v>592</v>
      </c>
      <c r="F950" t="s">
        <v>451</v>
      </c>
      <c r="G950" t="s">
        <v>81</v>
      </c>
      <c r="M950" t="s">
        <v>20</v>
      </c>
      <c r="O950" t="s">
        <v>2272</v>
      </c>
    </row>
    <row r="951" spans="1:15" x14ac:dyDescent="0.3">
      <c r="A951" s="2">
        <v>6752</v>
      </c>
      <c r="B951" t="s">
        <v>16</v>
      </c>
      <c r="D951" t="s">
        <v>3485</v>
      </c>
      <c r="E951" t="s">
        <v>3497</v>
      </c>
      <c r="F951" s="17" t="s">
        <v>2235</v>
      </c>
      <c r="G951" s="17" t="s">
        <v>24</v>
      </c>
      <c r="H951">
        <v>700</v>
      </c>
      <c r="M951" t="s">
        <v>20</v>
      </c>
      <c r="O951" t="s">
        <v>3498</v>
      </c>
    </row>
    <row r="952" spans="1:15" x14ac:dyDescent="0.3">
      <c r="A952" s="2">
        <v>6753</v>
      </c>
      <c r="B952" t="s">
        <v>16</v>
      </c>
      <c r="C952">
        <v>19</v>
      </c>
      <c r="E952" t="s">
        <v>2234</v>
      </c>
      <c r="F952" s="17" t="s">
        <v>2235</v>
      </c>
      <c r="G952" s="17" t="s">
        <v>24</v>
      </c>
      <c r="M952" t="s">
        <v>20</v>
      </c>
      <c r="O952" t="s">
        <v>2236</v>
      </c>
    </row>
    <row r="953" spans="1:15" x14ac:dyDescent="0.3">
      <c r="A953" s="2">
        <v>6753</v>
      </c>
      <c r="B953" t="s">
        <v>16</v>
      </c>
      <c r="C953">
        <v>19</v>
      </c>
      <c r="E953" t="s">
        <v>866</v>
      </c>
      <c r="F953" t="s">
        <v>451</v>
      </c>
      <c r="G953" t="s">
        <v>81</v>
      </c>
      <c r="M953" t="s">
        <v>20</v>
      </c>
      <c r="O953" t="s">
        <v>2228</v>
      </c>
    </row>
    <row r="954" spans="1:15" x14ac:dyDescent="0.3">
      <c r="A954" s="2">
        <v>6753</v>
      </c>
      <c r="B954" t="s">
        <v>16</v>
      </c>
      <c r="C954">
        <v>19</v>
      </c>
      <c r="E954" t="s">
        <v>2229</v>
      </c>
      <c r="M954" t="s">
        <v>20</v>
      </c>
      <c r="O954" t="s">
        <v>2228</v>
      </c>
    </row>
    <row r="955" spans="1:15" x14ac:dyDescent="0.3">
      <c r="A955" s="2">
        <v>6753</v>
      </c>
      <c r="B955" t="s">
        <v>16</v>
      </c>
      <c r="C955">
        <v>19</v>
      </c>
      <c r="E955" t="s">
        <v>2230</v>
      </c>
      <c r="F955" t="s">
        <v>13</v>
      </c>
      <c r="G955" t="s">
        <v>14</v>
      </c>
      <c r="M955" t="s">
        <v>20</v>
      </c>
      <c r="O955" t="s">
        <v>2228</v>
      </c>
    </row>
    <row r="956" spans="1:15" x14ac:dyDescent="0.3">
      <c r="A956" s="2">
        <v>6753</v>
      </c>
      <c r="B956" t="s">
        <v>16</v>
      </c>
      <c r="C956">
        <v>19</v>
      </c>
      <c r="E956" t="s">
        <v>2068</v>
      </c>
      <c r="F956" t="s">
        <v>204</v>
      </c>
      <c r="G956" t="s">
        <v>24</v>
      </c>
      <c r="M956" t="s">
        <v>20</v>
      </c>
      <c r="O956" t="s">
        <v>2228</v>
      </c>
    </row>
    <row r="957" spans="1:15" x14ac:dyDescent="0.3">
      <c r="A957" s="2">
        <v>6753</v>
      </c>
      <c r="B957" t="s">
        <v>16</v>
      </c>
      <c r="C957">
        <v>19</v>
      </c>
      <c r="E957" t="s">
        <v>2231</v>
      </c>
      <c r="F957" t="s">
        <v>266</v>
      </c>
      <c r="G957" s="17" t="s">
        <v>24</v>
      </c>
      <c r="M957" t="s">
        <v>20</v>
      </c>
      <c r="O957" t="s">
        <v>2228</v>
      </c>
    </row>
    <row r="958" spans="1:15" x14ac:dyDescent="0.3">
      <c r="A958" s="2">
        <v>6753</v>
      </c>
      <c r="B958" t="s">
        <v>16</v>
      </c>
      <c r="C958">
        <v>19</v>
      </c>
      <c r="E958" t="s">
        <v>2232</v>
      </c>
      <c r="F958" t="s">
        <v>108</v>
      </c>
      <c r="G958" t="s">
        <v>42</v>
      </c>
      <c r="M958" t="s">
        <v>20</v>
      </c>
      <c r="O958" t="s">
        <v>2233</v>
      </c>
    </row>
    <row r="959" spans="1:15" x14ac:dyDescent="0.3">
      <c r="A959" s="2">
        <v>6753</v>
      </c>
      <c r="B959" t="s">
        <v>16</v>
      </c>
      <c r="D959" t="s">
        <v>3485</v>
      </c>
      <c r="E959" t="s">
        <v>3499</v>
      </c>
      <c r="H959">
        <v>1300</v>
      </c>
      <c r="M959" t="s">
        <v>20</v>
      </c>
      <c r="O959" t="s">
        <v>3500</v>
      </c>
    </row>
    <row r="960" spans="1:15" x14ac:dyDescent="0.3">
      <c r="A960" s="2">
        <v>6754</v>
      </c>
      <c r="C960">
        <v>19</v>
      </c>
      <c r="D960" t="s">
        <v>2191</v>
      </c>
      <c r="E960" t="s">
        <v>2237</v>
      </c>
      <c r="G960" s="17" t="s">
        <v>24</v>
      </c>
      <c r="H960">
        <v>500</v>
      </c>
      <c r="M960" t="s">
        <v>15</v>
      </c>
    </row>
    <row r="961" spans="1:15" x14ac:dyDescent="0.3">
      <c r="A961" s="2">
        <v>6754</v>
      </c>
      <c r="C961">
        <v>19</v>
      </c>
      <c r="D961" t="s">
        <v>2238</v>
      </c>
      <c r="E961" t="s">
        <v>2239</v>
      </c>
      <c r="F961" t="s">
        <v>2240</v>
      </c>
      <c r="G961" t="s">
        <v>24</v>
      </c>
      <c r="H961">
        <v>135</v>
      </c>
      <c r="M961" t="s">
        <v>15</v>
      </c>
      <c r="O961" t="s">
        <v>2241</v>
      </c>
    </row>
    <row r="962" spans="1:15" x14ac:dyDescent="0.3">
      <c r="A962" s="2">
        <v>6754</v>
      </c>
      <c r="B962" t="s">
        <v>16</v>
      </c>
      <c r="C962">
        <v>19</v>
      </c>
      <c r="D962" t="s">
        <v>2095</v>
      </c>
      <c r="E962" t="s">
        <v>2242</v>
      </c>
      <c r="G962" s="17" t="s">
        <v>445</v>
      </c>
      <c r="M962" t="s">
        <v>20</v>
      </c>
      <c r="O962" t="s">
        <v>2258</v>
      </c>
    </row>
    <row r="963" spans="1:15" x14ac:dyDescent="0.3">
      <c r="A963" s="2">
        <v>6754</v>
      </c>
      <c r="B963" t="s">
        <v>16</v>
      </c>
      <c r="C963">
        <v>19</v>
      </c>
      <c r="D963" t="s">
        <v>2095</v>
      </c>
      <c r="E963" t="s">
        <v>1600</v>
      </c>
      <c r="F963" t="s">
        <v>41</v>
      </c>
      <c r="G963" t="s">
        <v>42</v>
      </c>
      <c r="M963" t="s">
        <v>20</v>
      </c>
      <c r="O963" t="s">
        <v>2243</v>
      </c>
    </row>
    <row r="964" spans="1:15" x14ac:dyDescent="0.3">
      <c r="A964" s="2">
        <v>6755</v>
      </c>
      <c r="B964" t="s">
        <v>16</v>
      </c>
      <c r="C964">
        <v>19</v>
      </c>
      <c r="E964" t="s">
        <v>2246</v>
      </c>
      <c r="G964" s="17" t="s">
        <v>439</v>
      </c>
      <c r="M964" t="s">
        <v>417</v>
      </c>
      <c r="O964" t="s">
        <v>2243</v>
      </c>
    </row>
    <row r="965" spans="1:15" x14ac:dyDescent="0.3">
      <c r="A965" s="2">
        <v>6755</v>
      </c>
      <c r="B965" t="s">
        <v>16</v>
      </c>
      <c r="C965">
        <v>19</v>
      </c>
      <c r="E965" t="s">
        <v>2247</v>
      </c>
      <c r="F965" t="s">
        <v>2248</v>
      </c>
      <c r="G965" t="s">
        <v>24</v>
      </c>
      <c r="M965" t="s">
        <v>417</v>
      </c>
      <c r="O965" t="s">
        <v>2243</v>
      </c>
    </row>
    <row r="966" spans="1:15" x14ac:dyDescent="0.3">
      <c r="A966" s="2">
        <v>6755</v>
      </c>
      <c r="B966" t="s">
        <v>16</v>
      </c>
      <c r="C966">
        <v>19</v>
      </c>
      <c r="E966" t="s">
        <v>300</v>
      </c>
      <c r="F966" s="17" t="s">
        <v>2249</v>
      </c>
      <c r="G966" s="17" t="s">
        <v>1679</v>
      </c>
      <c r="M966" t="s">
        <v>417</v>
      </c>
      <c r="O966" t="s">
        <v>2243</v>
      </c>
    </row>
    <row r="967" spans="1:15" x14ac:dyDescent="0.3">
      <c r="A967" s="2">
        <v>6755</v>
      </c>
      <c r="B967" t="s">
        <v>16</v>
      </c>
      <c r="C967">
        <v>19</v>
      </c>
      <c r="E967" t="s">
        <v>2250</v>
      </c>
      <c r="F967" t="s">
        <v>108</v>
      </c>
      <c r="G967" t="s">
        <v>42</v>
      </c>
      <c r="M967" t="s">
        <v>417</v>
      </c>
      <c r="O967" t="s">
        <v>2243</v>
      </c>
    </row>
    <row r="968" spans="1:15" x14ac:dyDescent="0.3">
      <c r="A968" s="2">
        <v>6755</v>
      </c>
      <c r="B968" t="s">
        <v>16</v>
      </c>
      <c r="C968">
        <v>19</v>
      </c>
      <c r="D968" t="s">
        <v>3485</v>
      </c>
      <c r="E968" t="s">
        <v>2251</v>
      </c>
      <c r="F968" t="s">
        <v>451</v>
      </c>
      <c r="G968" t="s">
        <v>81</v>
      </c>
      <c r="H968">
        <v>675</v>
      </c>
      <c r="M968" t="s">
        <v>417</v>
      </c>
      <c r="O968" t="s">
        <v>3501</v>
      </c>
    </row>
    <row r="969" spans="1:15" x14ac:dyDescent="0.3">
      <c r="A969" s="2">
        <v>6755</v>
      </c>
      <c r="B969" t="s">
        <v>1216</v>
      </c>
      <c r="C969">
        <v>19</v>
      </c>
      <c r="E969" t="s">
        <v>357</v>
      </c>
      <c r="F969" t="s">
        <v>2252</v>
      </c>
      <c r="G969" t="s">
        <v>24</v>
      </c>
      <c r="M969" t="s">
        <v>38</v>
      </c>
      <c r="O969" t="s">
        <v>2253</v>
      </c>
    </row>
    <row r="970" spans="1:15" x14ac:dyDescent="0.3">
      <c r="A970" s="2">
        <v>6755</v>
      </c>
      <c r="B970" t="s">
        <v>16</v>
      </c>
      <c r="C970">
        <v>21</v>
      </c>
      <c r="E970" t="s">
        <v>2328</v>
      </c>
      <c r="F970" t="s">
        <v>2329</v>
      </c>
      <c r="G970" t="s">
        <v>32</v>
      </c>
      <c r="H970">
        <v>150</v>
      </c>
      <c r="K970">
        <v>1</v>
      </c>
      <c r="M970" t="s">
        <v>20</v>
      </c>
      <c r="O970" t="s">
        <v>2330</v>
      </c>
    </row>
    <row r="971" spans="1:15" x14ac:dyDescent="0.3">
      <c r="A971" s="2">
        <v>6756</v>
      </c>
      <c r="B971" t="s">
        <v>16</v>
      </c>
      <c r="C971">
        <v>19</v>
      </c>
      <c r="D971" t="s">
        <v>2191</v>
      </c>
      <c r="E971" t="s">
        <v>365</v>
      </c>
      <c r="F971" t="s">
        <v>72</v>
      </c>
      <c r="G971" t="s">
        <v>14</v>
      </c>
      <c r="M971" t="s">
        <v>417</v>
      </c>
      <c r="O971" t="s">
        <v>2254</v>
      </c>
    </row>
    <row r="972" spans="1:15" x14ac:dyDescent="0.3">
      <c r="A972" s="2">
        <v>6756</v>
      </c>
      <c r="B972" t="s">
        <v>16</v>
      </c>
      <c r="C972">
        <v>19</v>
      </c>
      <c r="D972" t="s">
        <v>2191</v>
      </c>
      <c r="E972" t="s">
        <v>2255</v>
      </c>
      <c r="F972" t="s">
        <v>204</v>
      </c>
      <c r="G972" t="s">
        <v>24</v>
      </c>
      <c r="M972" t="s">
        <v>417</v>
      </c>
      <c r="O972" t="s">
        <v>2254</v>
      </c>
    </row>
    <row r="973" spans="1:15" x14ac:dyDescent="0.3">
      <c r="A973" s="2">
        <v>6756</v>
      </c>
      <c r="B973" t="s">
        <v>16</v>
      </c>
      <c r="C973">
        <v>19</v>
      </c>
      <c r="D973" t="s">
        <v>2191</v>
      </c>
      <c r="E973" t="s">
        <v>174</v>
      </c>
      <c r="F973" t="s">
        <v>108</v>
      </c>
      <c r="G973" t="s">
        <v>42</v>
      </c>
      <c r="M973" t="s">
        <v>417</v>
      </c>
      <c r="O973" t="s">
        <v>2254</v>
      </c>
    </row>
    <row r="974" spans="1:15" x14ac:dyDescent="0.3">
      <c r="A974" s="2">
        <v>6756</v>
      </c>
      <c r="B974" t="s">
        <v>16</v>
      </c>
      <c r="C974">
        <v>19</v>
      </c>
      <c r="D974" t="s">
        <v>2095</v>
      </c>
      <c r="E974" t="s">
        <v>2256</v>
      </c>
      <c r="G974" s="17" t="s">
        <v>439</v>
      </c>
      <c r="M974" t="s">
        <v>417</v>
      </c>
      <c r="O974" t="s">
        <v>3502</v>
      </c>
    </row>
    <row r="975" spans="1:15" x14ac:dyDescent="0.3">
      <c r="A975" s="2">
        <v>6756</v>
      </c>
      <c r="B975" t="s">
        <v>16</v>
      </c>
      <c r="C975">
        <v>19</v>
      </c>
      <c r="D975" t="s">
        <v>2095</v>
      </c>
      <c r="E975" t="s">
        <v>2257</v>
      </c>
      <c r="G975" s="17" t="s">
        <v>42</v>
      </c>
      <c r="M975" t="s">
        <v>417</v>
      </c>
      <c r="O975" t="s">
        <v>2254</v>
      </c>
    </row>
    <row r="976" spans="1:15" x14ac:dyDescent="0.3">
      <c r="A976" s="2">
        <v>6756</v>
      </c>
      <c r="B976" t="s">
        <v>16</v>
      </c>
      <c r="C976">
        <v>24</v>
      </c>
      <c r="D976" t="s">
        <v>1805</v>
      </c>
      <c r="E976" t="s">
        <v>592</v>
      </c>
      <c r="F976" t="s">
        <v>2442</v>
      </c>
      <c r="G976" t="s">
        <v>24</v>
      </c>
      <c r="M976" t="s">
        <v>20</v>
      </c>
      <c r="O976" t="s">
        <v>2443</v>
      </c>
    </row>
    <row r="977" spans="1:15" x14ac:dyDescent="0.3">
      <c r="A977" s="2">
        <v>6756</v>
      </c>
      <c r="B977" t="s">
        <v>16</v>
      </c>
      <c r="D977" t="s">
        <v>3485</v>
      </c>
      <c r="E977" t="s">
        <v>3503</v>
      </c>
      <c r="F977" s="17" t="s">
        <v>2235</v>
      </c>
      <c r="G977" s="17" t="s">
        <v>24</v>
      </c>
      <c r="H977">
        <v>700</v>
      </c>
      <c r="M977" t="s">
        <v>20</v>
      </c>
      <c r="O977" t="s">
        <v>3505</v>
      </c>
    </row>
    <row r="978" spans="1:15" x14ac:dyDescent="0.3">
      <c r="A978" s="2">
        <v>6756</v>
      </c>
      <c r="B978" t="s">
        <v>16</v>
      </c>
      <c r="D978" t="s">
        <v>3485</v>
      </c>
      <c r="E978" t="s">
        <v>3504</v>
      </c>
      <c r="F978" s="17" t="s">
        <v>2235</v>
      </c>
      <c r="G978" s="17" t="s">
        <v>24</v>
      </c>
      <c r="H978">
        <v>650</v>
      </c>
      <c r="M978" t="s">
        <v>20</v>
      </c>
      <c r="O978" t="s">
        <v>3505</v>
      </c>
    </row>
    <row r="979" spans="1:15" x14ac:dyDescent="0.3">
      <c r="A979" s="2">
        <v>6757</v>
      </c>
      <c r="B979" t="s">
        <v>16</v>
      </c>
      <c r="C979">
        <v>19</v>
      </c>
      <c r="D979" t="s">
        <v>2095</v>
      </c>
      <c r="E979" t="s">
        <v>2260</v>
      </c>
      <c r="M979" t="s">
        <v>417</v>
      </c>
      <c r="O979" t="s">
        <v>2259</v>
      </c>
    </row>
    <row r="980" spans="1:15" x14ac:dyDescent="0.3">
      <c r="A980" s="2">
        <v>6757</v>
      </c>
      <c r="B980" t="s">
        <v>16</v>
      </c>
      <c r="C980">
        <v>19</v>
      </c>
      <c r="D980" t="s">
        <v>2095</v>
      </c>
      <c r="E980" t="s">
        <v>2261</v>
      </c>
      <c r="F980" t="s">
        <v>108</v>
      </c>
      <c r="G980" t="s">
        <v>42</v>
      </c>
      <c r="M980" t="s">
        <v>417</v>
      </c>
      <c r="O980" t="s">
        <v>2259</v>
      </c>
    </row>
    <row r="981" spans="1:15" x14ac:dyDescent="0.3">
      <c r="A981" s="2">
        <v>6757</v>
      </c>
      <c r="B981" t="s">
        <v>1216</v>
      </c>
      <c r="C981">
        <v>19</v>
      </c>
      <c r="E981" t="s">
        <v>2262</v>
      </c>
      <c r="F981" t="s">
        <v>160</v>
      </c>
      <c r="G981" t="s">
        <v>24</v>
      </c>
      <c r="M981" t="s">
        <v>38</v>
      </c>
      <c r="O981" t="s">
        <v>1446</v>
      </c>
    </row>
    <row r="982" spans="1:15" x14ac:dyDescent="0.3">
      <c r="A982" s="2">
        <v>6757</v>
      </c>
      <c r="B982" t="s">
        <v>16</v>
      </c>
      <c r="C982">
        <v>19</v>
      </c>
      <c r="D982" t="s">
        <v>3485</v>
      </c>
      <c r="E982" t="s">
        <v>2263</v>
      </c>
      <c r="F982" s="17" t="s">
        <v>160</v>
      </c>
      <c r="G982" s="17" t="s">
        <v>24</v>
      </c>
      <c r="H982">
        <v>700</v>
      </c>
      <c r="M982" t="s">
        <v>20</v>
      </c>
      <c r="O982" t="s">
        <v>3506</v>
      </c>
    </row>
    <row r="983" spans="1:15" x14ac:dyDescent="0.3">
      <c r="A983" s="2">
        <v>6757</v>
      </c>
      <c r="B983" t="s">
        <v>16</v>
      </c>
      <c r="C983">
        <v>19</v>
      </c>
      <c r="E983" t="s">
        <v>2265</v>
      </c>
      <c r="F983" t="s">
        <v>2264</v>
      </c>
      <c r="G983" t="s">
        <v>32</v>
      </c>
      <c r="M983" t="s">
        <v>20</v>
      </c>
      <c r="O983" t="s">
        <v>2266</v>
      </c>
    </row>
    <row r="984" spans="1:15" x14ac:dyDescent="0.3">
      <c r="A984" s="2">
        <v>6758</v>
      </c>
      <c r="B984" t="s">
        <v>16</v>
      </c>
      <c r="C984">
        <v>20</v>
      </c>
      <c r="D984" t="s">
        <v>2095</v>
      </c>
      <c r="E984" t="s">
        <v>2282</v>
      </c>
      <c r="M984" t="s">
        <v>417</v>
      </c>
      <c r="O984" t="s">
        <v>2290</v>
      </c>
    </row>
    <row r="985" spans="1:15" x14ac:dyDescent="0.3">
      <c r="A985" s="2">
        <v>6758</v>
      </c>
      <c r="B985" t="s">
        <v>16</v>
      </c>
      <c r="C985">
        <v>20</v>
      </c>
      <c r="D985" t="s">
        <v>2095</v>
      </c>
      <c r="E985" t="s">
        <v>2283</v>
      </c>
      <c r="F985" t="s">
        <v>266</v>
      </c>
      <c r="G985" s="17" t="s">
        <v>439</v>
      </c>
      <c r="M985" t="s">
        <v>417</v>
      </c>
      <c r="O985" t="s">
        <v>2266</v>
      </c>
    </row>
    <row r="986" spans="1:15" x14ac:dyDescent="0.3">
      <c r="A986" s="2">
        <v>6759</v>
      </c>
      <c r="C986">
        <v>20</v>
      </c>
      <c r="D986" t="s">
        <v>2191</v>
      </c>
      <c r="E986" t="s">
        <v>2285</v>
      </c>
      <c r="F986" t="s">
        <v>2284</v>
      </c>
      <c r="G986" t="s">
        <v>24</v>
      </c>
      <c r="M986" t="s">
        <v>38</v>
      </c>
      <c r="O986" t="s">
        <v>2286</v>
      </c>
    </row>
    <row r="987" spans="1:15" x14ac:dyDescent="0.3">
      <c r="A987" s="2">
        <v>6760</v>
      </c>
      <c r="C987">
        <v>20</v>
      </c>
      <c r="D987" t="s">
        <v>2191</v>
      </c>
      <c r="E987" t="s">
        <v>2287</v>
      </c>
      <c r="F987" t="s">
        <v>2289</v>
      </c>
      <c r="G987" t="s">
        <v>24</v>
      </c>
      <c r="M987" t="s">
        <v>38</v>
      </c>
      <c r="O987" t="s">
        <v>2288</v>
      </c>
    </row>
    <row r="988" spans="1:15" x14ac:dyDescent="0.3">
      <c r="A988" s="2">
        <v>6760</v>
      </c>
      <c r="B988" t="s">
        <v>16</v>
      </c>
      <c r="C988">
        <v>21</v>
      </c>
      <c r="D988" t="s">
        <v>1737</v>
      </c>
      <c r="E988" t="s">
        <v>2325</v>
      </c>
      <c r="F988" t="s">
        <v>2326</v>
      </c>
      <c r="G988" t="s">
        <v>437</v>
      </c>
      <c r="M988" t="s">
        <v>20</v>
      </c>
      <c r="O988" t="s">
        <v>2327</v>
      </c>
    </row>
    <row r="989" spans="1:15" x14ac:dyDescent="0.3">
      <c r="A989" s="2">
        <v>6760</v>
      </c>
      <c r="B989" t="s">
        <v>16</v>
      </c>
      <c r="D989" t="s">
        <v>3485</v>
      </c>
      <c r="E989" t="s">
        <v>3507</v>
      </c>
      <c r="H989">
        <v>1400</v>
      </c>
      <c r="M989" t="s">
        <v>20</v>
      </c>
      <c r="O989" t="s">
        <v>3508</v>
      </c>
    </row>
    <row r="990" spans="1:15" x14ac:dyDescent="0.3">
      <c r="A990" s="2">
        <v>6764</v>
      </c>
      <c r="C990">
        <v>20</v>
      </c>
      <c r="E990" t="s">
        <v>110</v>
      </c>
      <c r="F990" t="s">
        <v>41</v>
      </c>
      <c r="G990" t="s">
        <v>42</v>
      </c>
      <c r="M990" t="s">
        <v>15</v>
      </c>
    </row>
    <row r="991" spans="1:15" s="16" customFormat="1" x14ac:dyDescent="0.3">
      <c r="A991" s="15">
        <v>6764</v>
      </c>
      <c r="B991" s="16" t="s">
        <v>51</v>
      </c>
      <c r="D991" s="16" t="s">
        <v>3485</v>
      </c>
      <c r="E991" s="16" t="s">
        <v>3509</v>
      </c>
      <c r="F991" s="16" t="s">
        <v>3510</v>
      </c>
      <c r="H991" s="16">
        <v>0</v>
      </c>
      <c r="M991" s="16" t="s">
        <v>20</v>
      </c>
      <c r="O991" s="16" t="s">
        <v>3511</v>
      </c>
    </row>
    <row r="992" spans="1:15" x14ac:dyDescent="0.3">
      <c r="A992" s="2">
        <v>6765</v>
      </c>
      <c r="B992" t="s">
        <v>16</v>
      </c>
      <c r="C992">
        <v>21</v>
      </c>
      <c r="D992" t="s">
        <v>2095</v>
      </c>
      <c r="E992" t="s">
        <v>2303</v>
      </c>
      <c r="F992" t="s">
        <v>41</v>
      </c>
      <c r="G992" t="s">
        <v>42</v>
      </c>
      <c r="M992" t="s">
        <v>417</v>
      </c>
      <c r="O992" t="s">
        <v>2304</v>
      </c>
    </row>
    <row r="993" spans="1:15" x14ac:dyDescent="0.3">
      <c r="A993" s="2">
        <v>6766</v>
      </c>
      <c r="B993" t="s">
        <v>51</v>
      </c>
      <c r="D993" t="s">
        <v>3485</v>
      </c>
      <c r="E993" t="s">
        <v>3512</v>
      </c>
      <c r="F993" s="17" t="s">
        <v>2235</v>
      </c>
      <c r="G993" s="17" t="s">
        <v>24</v>
      </c>
      <c r="H993">
        <v>75</v>
      </c>
      <c r="M993" t="s">
        <v>20</v>
      </c>
      <c r="O993" t="s">
        <v>3513</v>
      </c>
    </row>
    <row r="994" spans="1:15" x14ac:dyDescent="0.3">
      <c r="A994" s="2">
        <v>6767</v>
      </c>
      <c r="B994" t="s">
        <v>51</v>
      </c>
      <c r="D994" t="s">
        <v>3485</v>
      </c>
      <c r="E994" t="s">
        <v>3514</v>
      </c>
      <c r="H994">
        <v>75</v>
      </c>
      <c r="M994" t="s">
        <v>20</v>
      </c>
      <c r="O994" t="s">
        <v>3515</v>
      </c>
    </row>
    <row r="995" spans="1:15" x14ac:dyDescent="0.3">
      <c r="A995" s="2">
        <v>6767</v>
      </c>
      <c r="B995" t="s">
        <v>16</v>
      </c>
      <c r="C995">
        <v>21</v>
      </c>
      <c r="E995" t="s">
        <v>2306</v>
      </c>
      <c r="F995" t="s">
        <v>2088</v>
      </c>
      <c r="G995" t="s">
        <v>14</v>
      </c>
      <c r="M995" t="s">
        <v>20</v>
      </c>
      <c r="O995" t="s">
        <v>2305</v>
      </c>
    </row>
    <row r="996" spans="1:15" x14ac:dyDescent="0.3">
      <c r="A996" s="2">
        <v>6767</v>
      </c>
      <c r="B996" t="s">
        <v>16</v>
      </c>
      <c r="C996">
        <v>21</v>
      </c>
      <c r="E996" t="s">
        <v>2310</v>
      </c>
      <c r="F996" t="s">
        <v>2311</v>
      </c>
      <c r="G996" t="s">
        <v>24</v>
      </c>
      <c r="M996" t="s">
        <v>20</v>
      </c>
      <c r="O996" t="s">
        <v>2305</v>
      </c>
    </row>
    <row r="997" spans="1:15" x14ac:dyDescent="0.3">
      <c r="A997" s="2">
        <v>6767</v>
      </c>
      <c r="B997" t="s">
        <v>16</v>
      </c>
      <c r="C997">
        <v>21</v>
      </c>
      <c r="E997" t="s">
        <v>2307</v>
      </c>
      <c r="M997" t="s">
        <v>20</v>
      </c>
      <c r="O997" t="s">
        <v>2305</v>
      </c>
    </row>
    <row r="998" spans="1:15" x14ac:dyDescent="0.3">
      <c r="A998" s="2">
        <v>6768</v>
      </c>
      <c r="B998" t="s">
        <v>16</v>
      </c>
      <c r="C998">
        <v>21</v>
      </c>
      <c r="D998" t="s">
        <v>2191</v>
      </c>
      <c r="E998" t="s">
        <v>2308</v>
      </c>
      <c r="G998" s="17" t="s">
        <v>24</v>
      </c>
      <c r="M998" t="s">
        <v>15</v>
      </c>
    </row>
    <row r="999" spans="1:15" x14ac:dyDescent="0.3">
      <c r="A999" s="2">
        <v>6768</v>
      </c>
      <c r="B999" t="s">
        <v>16</v>
      </c>
      <c r="C999">
        <v>21</v>
      </c>
      <c r="D999" s="17" t="s">
        <v>2095</v>
      </c>
      <c r="E999" t="s">
        <v>2309</v>
      </c>
      <c r="F999" t="s">
        <v>2316</v>
      </c>
      <c r="G999" s="17" t="s">
        <v>437</v>
      </c>
      <c r="M999" t="s">
        <v>417</v>
      </c>
      <c r="O999" t="s">
        <v>2375</v>
      </c>
    </row>
    <row r="1000" spans="1:15" x14ac:dyDescent="0.3">
      <c r="A1000" s="2">
        <v>6769</v>
      </c>
      <c r="C1000">
        <v>21</v>
      </c>
      <c r="D1000" t="s">
        <v>2191</v>
      </c>
      <c r="E1000" t="s">
        <v>2312</v>
      </c>
      <c r="F1000" t="s">
        <v>162</v>
      </c>
      <c r="G1000" t="s">
        <v>14</v>
      </c>
      <c r="M1000" t="s">
        <v>38</v>
      </c>
      <c r="O1000" t="s">
        <v>2376</v>
      </c>
    </row>
    <row r="1001" spans="1:15" x14ac:dyDescent="0.3">
      <c r="A1001" s="2">
        <v>6769</v>
      </c>
      <c r="B1001" t="s">
        <v>16</v>
      </c>
      <c r="C1001">
        <v>21</v>
      </c>
      <c r="D1001" s="17" t="s">
        <v>2095</v>
      </c>
      <c r="E1001" t="s">
        <v>2315</v>
      </c>
      <c r="F1001" t="s">
        <v>2313</v>
      </c>
      <c r="G1001" t="s">
        <v>14</v>
      </c>
      <c r="M1001" t="s">
        <v>417</v>
      </c>
      <c r="O1001" t="s">
        <v>2314</v>
      </c>
    </row>
    <row r="1002" spans="1:15" x14ac:dyDescent="0.3">
      <c r="A1002" s="2">
        <v>6769</v>
      </c>
      <c r="B1002" t="s">
        <v>16</v>
      </c>
      <c r="C1002">
        <v>26</v>
      </c>
      <c r="D1002" t="s">
        <v>2554</v>
      </c>
      <c r="E1002" t="s">
        <v>2555</v>
      </c>
      <c r="F1002" t="s">
        <v>176</v>
      </c>
      <c r="G1002" t="s">
        <v>24</v>
      </c>
      <c r="K1002">
        <v>1</v>
      </c>
      <c r="M1002" t="s">
        <v>20</v>
      </c>
      <c r="O1002" t="s">
        <v>2556</v>
      </c>
    </row>
    <row r="1003" spans="1:15" x14ac:dyDescent="0.3">
      <c r="A1003" s="2">
        <v>6770</v>
      </c>
      <c r="C1003">
        <v>21</v>
      </c>
      <c r="D1003" t="s">
        <v>2191</v>
      </c>
      <c r="E1003" t="s">
        <v>2317</v>
      </c>
      <c r="F1003" t="s">
        <v>2318</v>
      </c>
      <c r="G1003" t="s">
        <v>24</v>
      </c>
      <c r="M1003" t="s">
        <v>15</v>
      </c>
    </row>
    <row r="1004" spans="1:15" x14ac:dyDescent="0.3">
      <c r="A1004" s="2">
        <v>6771</v>
      </c>
      <c r="C1004">
        <v>21</v>
      </c>
      <c r="D1004" t="s">
        <v>2319</v>
      </c>
      <c r="E1004" t="s">
        <v>2320</v>
      </c>
      <c r="F1004" t="s">
        <v>2321</v>
      </c>
      <c r="G1004" t="s">
        <v>24</v>
      </c>
      <c r="M1004" t="s">
        <v>15</v>
      </c>
      <c r="O1004" t="s">
        <v>2322</v>
      </c>
    </row>
    <row r="1005" spans="1:15" x14ac:dyDescent="0.3">
      <c r="A1005" s="2">
        <v>6771</v>
      </c>
      <c r="C1005">
        <v>21</v>
      </c>
      <c r="D1005" t="s">
        <v>1745</v>
      </c>
      <c r="E1005" t="s">
        <v>1812</v>
      </c>
      <c r="M1005" t="s">
        <v>38</v>
      </c>
      <c r="O1005" t="s">
        <v>2405</v>
      </c>
    </row>
    <row r="1006" spans="1:15" x14ac:dyDescent="0.3">
      <c r="A1006" s="2">
        <v>6771</v>
      </c>
      <c r="B1006" t="s">
        <v>51</v>
      </c>
      <c r="D1006" t="s">
        <v>3485</v>
      </c>
      <c r="E1006" t="s">
        <v>3516</v>
      </c>
      <c r="H1006">
        <v>75</v>
      </c>
      <c r="M1006" t="s">
        <v>20</v>
      </c>
      <c r="O1006" t="s">
        <v>3515</v>
      </c>
    </row>
    <row r="1007" spans="1:15" x14ac:dyDescent="0.3">
      <c r="A1007" s="2">
        <v>6771</v>
      </c>
      <c r="B1007" t="s">
        <v>16</v>
      </c>
      <c r="D1007" t="s">
        <v>3485</v>
      </c>
      <c r="E1007" t="s">
        <v>1978</v>
      </c>
      <c r="H1007">
        <v>600</v>
      </c>
      <c r="M1007" t="s">
        <v>20</v>
      </c>
      <c r="O1007" t="s">
        <v>3517</v>
      </c>
    </row>
    <row r="1008" spans="1:15" x14ac:dyDescent="0.3">
      <c r="A1008" s="14">
        <v>6771</v>
      </c>
      <c r="B1008" t="s">
        <v>16</v>
      </c>
      <c r="C1008">
        <v>21</v>
      </c>
      <c r="D1008" t="s">
        <v>2095</v>
      </c>
      <c r="E1008" t="s">
        <v>2323</v>
      </c>
      <c r="F1008" t="s">
        <v>2324</v>
      </c>
      <c r="G1008" s="17" t="s">
        <v>437</v>
      </c>
      <c r="H1008">
        <v>47435</v>
      </c>
      <c r="M1008" s="17" t="s">
        <v>417</v>
      </c>
      <c r="O1008" s="10" t="s">
        <v>2406</v>
      </c>
    </row>
    <row r="1009" spans="1:15" x14ac:dyDescent="0.3">
      <c r="A1009" s="2">
        <v>6772</v>
      </c>
      <c r="C1009">
        <v>22</v>
      </c>
      <c r="D1009" t="s">
        <v>2191</v>
      </c>
      <c r="F1009" t="s">
        <v>2331</v>
      </c>
      <c r="G1009" t="s">
        <v>24</v>
      </c>
      <c r="M1009" t="s">
        <v>38</v>
      </c>
      <c r="O1009" t="s">
        <v>2332</v>
      </c>
    </row>
    <row r="1010" spans="1:15" x14ac:dyDescent="0.3">
      <c r="A1010" s="2">
        <v>6772</v>
      </c>
      <c r="B1010" t="s">
        <v>16</v>
      </c>
      <c r="C1010">
        <v>22</v>
      </c>
      <c r="E1010" t="s">
        <v>2333</v>
      </c>
      <c r="H1010">
        <v>30135</v>
      </c>
      <c r="M1010" t="s">
        <v>417</v>
      </c>
      <c r="O1010" t="s">
        <v>2334</v>
      </c>
    </row>
    <row r="1011" spans="1:15" x14ac:dyDescent="0.3">
      <c r="A1011" s="2">
        <v>6772</v>
      </c>
      <c r="B1011" t="s">
        <v>16</v>
      </c>
      <c r="D1011" t="s">
        <v>3485</v>
      </c>
      <c r="E1011" t="s">
        <v>3518</v>
      </c>
      <c r="H1011">
        <v>700</v>
      </c>
      <c r="M1011" t="s">
        <v>20</v>
      </c>
      <c r="O1011" t="s">
        <v>3519</v>
      </c>
    </row>
    <row r="1012" spans="1:15" x14ac:dyDescent="0.3">
      <c r="A1012" s="2">
        <v>6772</v>
      </c>
      <c r="B1012" t="s">
        <v>16</v>
      </c>
      <c r="D1012" t="s">
        <v>3485</v>
      </c>
      <c r="E1012" t="s">
        <v>2263</v>
      </c>
      <c r="H1012">
        <v>625</v>
      </c>
      <c r="M1012" t="s">
        <v>20</v>
      </c>
      <c r="O1012" t="s">
        <v>3519</v>
      </c>
    </row>
    <row r="1013" spans="1:15" x14ac:dyDescent="0.3">
      <c r="A1013" s="2">
        <v>6773</v>
      </c>
      <c r="C1013">
        <v>22</v>
      </c>
      <c r="D1013" t="s">
        <v>2191</v>
      </c>
      <c r="M1013" t="s">
        <v>38</v>
      </c>
      <c r="O1013" t="s">
        <v>2335</v>
      </c>
    </row>
    <row r="1014" spans="1:15" x14ac:dyDescent="0.3">
      <c r="A1014" s="2">
        <v>6773</v>
      </c>
      <c r="B1014" t="s">
        <v>16</v>
      </c>
      <c r="C1014" t="s">
        <v>2441</v>
      </c>
      <c r="D1014" t="s">
        <v>2095</v>
      </c>
      <c r="E1014" t="s">
        <v>2336</v>
      </c>
      <c r="G1014" s="17" t="s">
        <v>437</v>
      </c>
      <c r="H1014" s="42">
        <v>72480</v>
      </c>
      <c r="M1014" t="s">
        <v>417</v>
      </c>
      <c r="O1014" t="s">
        <v>2440</v>
      </c>
    </row>
    <row r="1015" spans="1:15" x14ac:dyDescent="0.3">
      <c r="A1015" s="2">
        <v>6774</v>
      </c>
      <c r="B1015" t="s">
        <v>2338</v>
      </c>
      <c r="C1015">
        <v>22</v>
      </c>
      <c r="D1015" t="s">
        <v>2191</v>
      </c>
      <c r="E1015" t="s">
        <v>2337</v>
      </c>
      <c r="F1015" t="s">
        <v>2339</v>
      </c>
      <c r="G1015" t="s">
        <v>24</v>
      </c>
      <c r="H1015">
        <v>3167</v>
      </c>
      <c r="O1015" t="s">
        <v>2340</v>
      </c>
    </row>
    <row r="1016" spans="1:15" x14ac:dyDescent="0.3">
      <c r="A1016" s="2">
        <v>6774</v>
      </c>
      <c r="B1016" t="s">
        <v>16</v>
      </c>
      <c r="D1016" t="s">
        <v>3485</v>
      </c>
      <c r="E1016" t="s">
        <v>2263</v>
      </c>
      <c r="H1016">
        <f>750+700</f>
        <v>1450</v>
      </c>
      <c r="M1016" t="s">
        <v>20</v>
      </c>
      <c r="O1016" t="s">
        <v>3520</v>
      </c>
    </row>
    <row r="1017" spans="1:15" x14ac:dyDescent="0.3">
      <c r="A1017" s="2">
        <v>6775</v>
      </c>
      <c r="C1017">
        <v>22</v>
      </c>
      <c r="D1017" t="s">
        <v>2191</v>
      </c>
      <c r="E1017" t="s">
        <v>2341</v>
      </c>
      <c r="F1017" t="s">
        <v>2342</v>
      </c>
      <c r="G1017" t="s">
        <v>24</v>
      </c>
      <c r="O1017" t="s">
        <v>2343</v>
      </c>
    </row>
    <row r="1018" spans="1:15" x14ac:dyDescent="0.3">
      <c r="A1018" s="2">
        <v>6775</v>
      </c>
      <c r="B1018" t="s">
        <v>16</v>
      </c>
      <c r="C1018">
        <v>22</v>
      </c>
      <c r="D1018" t="s">
        <v>2095</v>
      </c>
      <c r="E1018" t="s">
        <v>2344</v>
      </c>
      <c r="F1018" t="s">
        <v>2345</v>
      </c>
      <c r="G1018" t="s">
        <v>14</v>
      </c>
      <c r="M1018" t="s">
        <v>417</v>
      </c>
      <c r="O1018" t="s">
        <v>2347</v>
      </c>
    </row>
    <row r="1019" spans="1:15" x14ac:dyDescent="0.3">
      <c r="A1019" s="2">
        <v>6775</v>
      </c>
      <c r="B1019" t="s">
        <v>16</v>
      </c>
      <c r="C1019">
        <v>22</v>
      </c>
      <c r="D1019" t="s">
        <v>2095</v>
      </c>
      <c r="E1019" t="s">
        <v>365</v>
      </c>
      <c r="F1019" t="s">
        <v>204</v>
      </c>
      <c r="G1019" t="s">
        <v>24</v>
      </c>
      <c r="H1019">
        <v>12000</v>
      </c>
      <c r="M1019" t="s">
        <v>417</v>
      </c>
      <c r="O1019" t="s">
        <v>2346</v>
      </c>
    </row>
    <row r="1020" spans="1:15" x14ac:dyDescent="0.3">
      <c r="A1020" s="2">
        <v>6775</v>
      </c>
      <c r="B1020" t="s">
        <v>16</v>
      </c>
      <c r="C1020">
        <v>22</v>
      </c>
      <c r="D1020" t="s">
        <v>2095</v>
      </c>
      <c r="E1020" t="s">
        <v>2348</v>
      </c>
      <c r="F1020" s="17" t="s">
        <v>204</v>
      </c>
      <c r="G1020" s="17" t="s">
        <v>24</v>
      </c>
      <c r="H1020">
        <v>13000</v>
      </c>
      <c r="M1020" t="s">
        <v>417</v>
      </c>
      <c r="O1020" t="s">
        <v>2349</v>
      </c>
    </row>
    <row r="1021" spans="1:15" x14ac:dyDescent="0.3">
      <c r="A1021" s="2">
        <v>6775</v>
      </c>
      <c r="B1021" t="s">
        <v>16</v>
      </c>
      <c r="C1021">
        <v>22</v>
      </c>
      <c r="D1021" t="s">
        <v>2095</v>
      </c>
      <c r="E1021" t="s">
        <v>2350</v>
      </c>
      <c r="F1021" t="s">
        <v>279</v>
      </c>
      <c r="G1021" t="s">
        <v>24</v>
      </c>
      <c r="H1021">
        <v>36500</v>
      </c>
      <c r="M1021" t="s">
        <v>417</v>
      </c>
      <c r="O1021" t="s">
        <v>2351</v>
      </c>
    </row>
    <row r="1022" spans="1:15" x14ac:dyDescent="0.3">
      <c r="A1022" s="2">
        <v>6775</v>
      </c>
      <c r="B1022" t="s">
        <v>16</v>
      </c>
      <c r="C1022">
        <v>22</v>
      </c>
      <c r="D1022" t="s">
        <v>2095</v>
      </c>
      <c r="E1022" t="s">
        <v>281</v>
      </c>
      <c r="F1022" t="s">
        <v>72</v>
      </c>
      <c r="G1022" t="s">
        <v>14</v>
      </c>
      <c r="H1022">
        <v>15240</v>
      </c>
      <c r="M1022" t="s">
        <v>417</v>
      </c>
      <c r="O1022" t="s">
        <v>2352</v>
      </c>
    </row>
    <row r="1023" spans="1:15" x14ac:dyDescent="0.3">
      <c r="A1023" s="2">
        <v>6775</v>
      </c>
      <c r="B1023" t="s">
        <v>16</v>
      </c>
      <c r="C1023">
        <v>22</v>
      </c>
      <c r="D1023" t="s">
        <v>2095</v>
      </c>
      <c r="E1023" t="s">
        <v>2353</v>
      </c>
      <c r="F1023" t="s">
        <v>2354</v>
      </c>
      <c r="G1023" t="s">
        <v>14</v>
      </c>
      <c r="M1023" t="s">
        <v>417</v>
      </c>
      <c r="O1023" t="s">
        <v>2355</v>
      </c>
    </row>
    <row r="1024" spans="1:15" x14ac:dyDescent="0.3">
      <c r="A1024" s="2">
        <v>6775</v>
      </c>
      <c r="B1024" t="s">
        <v>16</v>
      </c>
      <c r="C1024">
        <v>22</v>
      </c>
      <c r="D1024" t="s">
        <v>2095</v>
      </c>
      <c r="E1024" t="s">
        <v>2356</v>
      </c>
      <c r="F1024" t="s">
        <v>2357</v>
      </c>
      <c r="G1024" t="s">
        <v>1679</v>
      </c>
      <c r="H1024">
        <v>3800</v>
      </c>
      <c r="M1024" t="s">
        <v>417</v>
      </c>
      <c r="O1024" t="s">
        <v>2346</v>
      </c>
    </row>
    <row r="1025" spans="1:15" x14ac:dyDescent="0.3">
      <c r="A1025" s="2">
        <v>6775</v>
      </c>
      <c r="B1025" t="s">
        <v>16</v>
      </c>
      <c r="D1025" t="s">
        <v>3485</v>
      </c>
      <c r="E1025" t="s">
        <v>1978</v>
      </c>
      <c r="H1025">
        <v>800</v>
      </c>
      <c r="M1025" t="s">
        <v>20</v>
      </c>
      <c r="O1025" t="s">
        <v>3522</v>
      </c>
    </row>
    <row r="1026" spans="1:15" x14ac:dyDescent="0.3">
      <c r="A1026" s="2">
        <v>6775</v>
      </c>
      <c r="B1026" t="s">
        <v>16</v>
      </c>
      <c r="D1026" t="s">
        <v>3485</v>
      </c>
      <c r="E1026" t="s">
        <v>737</v>
      </c>
      <c r="F1026" t="s">
        <v>3521</v>
      </c>
      <c r="G1026" t="s">
        <v>24</v>
      </c>
      <c r="H1026">
        <v>700</v>
      </c>
      <c r="M1026" t="s">
        <v>20</v>
      </c>
      <c r="O1026" t="s">
        <v>3522</v>
      </c>
    </row>
    <row r="1027" spans="1:15" x14ac:dyDescent="0.3">
      <c r="A1027" s="2">
        <v>6776</v>
      </c>
      <c r="C1027">
        <v>22</v>
      </c>
      <c r="D1027" t="s">
        <v>2191</v>
      </c>
      <c r="E1027" t="s">
        <v>2358</v>
      </c>
      <c r="F1027" t="s">
        <v>2342</v>
      </c>
      <c r="G1027" t="s">
        <v>24</v>
      </c>
      <c r="M1027" t="s">
        <v>15</v>
      </c>
      <c r="O1027" t="s">
        <v>2360</v>
      </c>
    </row>
    <row r="1028" spans="1:15" x14ac:dyDescent="0.3">
      <c r="A1028" s="2">
        <v>6776</v>
      </c>
      <c r="C1028">
        <v>22</v>
      </c>
      <c r="D1028" t="s">
        <v>2191</v>
      </c>
      <c r="E1028" t="s">
        <v>2359</v>
      </c>
      <c r="F1028" t="s">
        <v>1162</v>
      </c>
      <c r="G1028" t="s">
        <v>436</v>
      </c>
      <c r="M1028" t="s">
        <v>15</v>
      </c>
    </row>
    <row r="1029" spans="1:15" x14ac:dyDescent="0.3">
      <c r="A1029" s="2">
        <v>6776</v>
      </c>
      <c r="B1029" t="s">
        <v>16</v>
      </c>
      <c r="C1029">
        <v>22</v>
      </c>
      <c r="D1029" t="s">
        <v>2095</v>
      </c>
      <c r="E1029" t="s">
        <v>2361</v>
      </c>
      <c r="F1029" t="s">
        <v>2362</v>
      </c>
      <c r="G1029" t="s">
        <v>437</v>
      </c>
      <c r="H1029" s="42">
        <v>63700</v>
      </c>
      <c r="M1029" t="s">
        <v>417</v>
      </c>
      <c r="O1029" t="s">
        <v>2363</v>
      </c>
    </row>
    <row r="1030" spans="1:15" x14ac:dyDescent="0.3">
      <c r="A1030" s="2">
        <v>6777</v>
      </c>
      <c r="B1030" t="s">
        <v>21</v>
      </c>
      <c r="C1030">
        <v>22</v>
      </c>
      <c r="D1030" t="s">
        <v>2191</v>
      </c>
      <c r="E1030" t="s">
        <v>2364</v>
      </c>
      <c r="F1030" t="s">
        <v>743</v>
      </c>
      <c r="G1030" t="s">
        <v>24</v>
      </c>
      <c r="M1030" t="s">
        <v>392</v>
      </c>
      <c r="O1030" t="s">
        <v>2365</v>
      </c>
    </row>
    <row r="1031" spans="1:15" x14ac:dyDescent="0.3">
      <c r="A1031" s="2">
        <v>6778</v>
      </c>
      <c r="B1031" t="s">
        <v>16</v>
      </c>
      <c r="C1031">
        <v>22</v>
      </c>
      <c r="D1031" t="s">
        <v>2366</v>
      </c>
      <c r="E1031" t="s">
        <v>2367</v>
      </c>
      <c r="F1031" t="s">
        <v>2368</v>
      </c>
      <c r="G1031" t="s">
        <v>447</v>
      </c>
      <c r="M1031" t="s">
        <v>15</v>
      </c>
      <c r="O1031" t="s">
        <v>2369</v>
      </c>
    </row>
    <row r="1032" spans="1:15" x14ac:dyDescent="0.3">
      <c r="A1032" s="2">
        <v>6778</v>
      </c>
      <c r="C1032">
        <v>22</v>
      </c>
      <c r="D1032" t="s">
        <v>2191</v>
      </c>
      <c r="E1032" t="s">
        <v>2370</v>
      </c>
      <c r="F1032" t="s">
        <v>2371</v>
      </c>
      <c r="M1032" t="s">
        <v>38</v>
      </c>
      <c r="O1032" t="s">
        <v>2372</v>
      </c>
    </row>
    <row r="1033" spans="1:15" x14ac:dyDescent="0.3">
      <c r="A1033" s="2">
        <v>6778</v>
      </c>
      <c r="B1033" t="s">
        <v>16</v>
      </c>
      <c r="C1033">
        <v>22</v>
      </c>
      <c r="D1033" t="s">
        <v>2095</v>
      </c>
      <c r="E1033" t="s">
        <v>2373</v>
      </c>
      <c r="F1033" t="s">
        <v>2374</v>
      </c>
      <c r="G1033" t="s">
        <v>24</v>
      </c>
      <c r="H1033" s="42">
        <v>94000</v>
      </c>
      <c r="M1033" t="s">
        <v>417</v>
      </c>
      <c r="O1033" t="s">
        <v>3523</v>
      </c>
    </row>
    <row r="1034" spans="1:15" x14ac:dyDescent="0.3">
      <c r="A1034" s="2">
        <v>6780</v>
      </c>
      <c r="B1034" t="s">
        <v>16</v>
      </c>
      <c r="C1034">
        <v>23</v>
      </c>
      <c r="E1034" t="s">
        <v>2377</v>
      </c>
      <c r="H1034">
        <v>4300</v>
      </c>
      <c r="M1034" t="s">
        <v>417</v>
      </c>
      <c r="O1034" t="s">
        <v>2378</v>
      </c>
    </row>
    <row r="1035" spans="1:15" x14ac:dyDescent="0.3">
      <c r="A1035" s="2">
        <v>6781</v>
      </c>
      <c r="B1035" t="s">
        <v>16</v>
      </c>
      <c r="C1035">
        <v>23</v>
      </c>
      <c r="D1035" t="s">
        <v>2379</v>
      </c>
      <c r="E1035" t="s">
        <v>2367</v>
      </c>
      <c r="F1035" t="s">
        <v>2368</v>
      </c>
      <c r="G1035" t="s">
        <v>447</v>
      </c>
      <c r="H1035">
        <v>2000</v>
      </c>
      <c r="M1035" t="s">
        <v>417</v>
      </c>
      <c r="O1035" t="s">
        <v>2380</v>
      </c>
    </row>
    <row r="1036" spans="1:15" x14ac:dyDescent="0.3">
      <c r="A1036" s="2">
        <v>6781</v>
      </c>
      <c r="B1036" t="s">
        <v>51</v>
      </c>
      <c r="C1036">
        <v>23</v>
      </c>
      <c r="D1036" t="s">
        <v>2191</v>
      </c>
      <c r="E1036" t="s">
        <v>2402</v>
      </c>
      <c r="F1036" t="s">
        <v>2381</v>
      </c>
      <c r="G1036" t="s">
        <v>24</v>
      </c>
      <c r="M1036" t="s">
        <v>20</v>
      </c>
      <c r="O1036" t="s">
        <v>2403</v>
      </c>
    </row>
    <row r="1037" spans="1:15" x14ac:dyDescent="0.3">
      <c r="A1037" s="2">
        <v>6781</v>
      </c>
      <c r="B1037" t="s">
        <v>51</v>
      </c>
      <c r="C1037">
        <v>23</v>
      </c>
      <c r="D1037" t="s">
        <v>2191</v>
      </c>
      <c r="E1037" t="s">
        <v>2382</v>
      </c>
      <c r="F1037" t="s">
        <v>2383</v>
      </c>
      <c r="G1037" t="s">
        <v>24</v>
      </c>
      <c r="M1037" t="s">
        <v>20</v>
      </c>
      <c r="O1037" t="s">
        <v>2404</v>
      </c>
    </row>
    <row r="1038" spans="1:15" x14ac:dyDescent="0.3">
      <c r="A1038" s="2">
        <v>6781</v>
      </c>
      <c r="B1038" t="s">
        <v>51</v>
      </c>
      <c r="D1038" t="s">
        <v>3485</v>
      </c>
      <c r="E1038" t="s">
        <v>3524</v>
      </c>
      <c r="F1038" t="s">
        <v>3525</v>
      </c>
      <c r="G1038" t="s">
        <v>3526</v>
      </c>
      <c r="H1038">
        <v>750</v>
      </c>
      <c r="M1038" t="s">
        <v>20</v>
      </c>
      <c r="O1038" t="s">
        <v>3527</v>
      </c>
    </row>
    <row r="1039" spans="1:15" x14ac:dyDescent="0.3">
      <c r="A1039" s="2">
        <v>6781</v>
      </c>
      <c r="B1039" t="s">
        <v>16</v>
      </c>
      <c r="C1039">
        <v>23</v>
      </c>
      <c r="D1039" t="s">
        <v>2095</v>
      </c>
      <c r="E1039" t="s">
        <v>2384</v>
      </c>
      <c r="F1039" t="s">
        <v>2385</v>
      </c>
      <c r="G1039" t="s">
        <v>24</v>
      </c>
      <c r="H1039" s="42">
        <v>65738</v>
      </c>
      <c r="M1039" t="s">
        <v>417</v>
      </c>
      <c r="O1039" t="s">
        <v>2386</v>
      </c>
    </row>
    <row r="1040" spans="1:15" x14ac:dyDescent="0.3">
      <c r="A1040" s="2">
        <v>6781</v>
      </c>
      <c r="B1040" t="s">
        <v>16</v>
      </c>
      <c r="C1040">
        <v>24</v>
      </c>
      <c r="D1040" t="s">
        <v>1624</v>
      </c>
      <c r="E1040" t="s">
        <v>281</v>
      </c>
      <c r="F1040" t="s">
        <v>2424</v>
      </c>
      <c r="G1040" t="s">
        <v>14</v>
      </c>
      <c r="M1040" t="s">
        <v>20</v>
      </c>
      <c r="O1040" t="s">
        <v>2425</v>
      </c>
    </row>
    <row r="1041" spans="1:15" x14ac:dyDescent="0.3">
      <c r="A1041" s="2">
        <v>6782</v>
      </c>
      <c r="B1041" t="s">
        <v>16</v>
      </c>
      <c r="C1041">
        <v>23</v>
      </c>
      <c r="D1041" t="s">
        <v>2095</v>
      </c>
      <c r="E1041" t="s">
        <v>2388</v>
      </c>
      <c r="H1041" s="42">
        <v>46065</v>
      </c>
      <c r="M1041" t="s">
        <v>417</v>
      </c>
      <c r="O1041" t="s">
        <v>2389</v>
      </c>
    </row>
    <row r="1042" spans="1:15" x14ac:dyDescent="0.3">
      <c r="A1042" s="2">
        <v>6784</v>
      </c>
      <c r="B1042" t="s">
        <v>51</v>
      </c>
      <c r="C1042">
        <v>23</v>
      </c>
      <c r="D1042" t="s">
        <v>2390</v>
      </c>
      <c r="E1042" t="s">
        <v>2391</v>
      </c>
      <c r="F1042" t="s">
        <v>2392</v>
      </c>
      <c r="G1042" t="s">
        <v>24</v>
      </c>
      <c r="M1042" t="s">
        <v>20</v>
      </c>
      <c r="O1042" t="s">
        <v>2393</v>
      </c>
    </row>
    <row r="1043" spans="1:15" x14ac:dyDescent="0.3">
      <c r="A1043" s="2">
        <v>6786</v>
      </c>
      <c r="B1043" t="s">
        <v>16</v>
      </c>
      <c r="C1043">
        <v>24</v>
      </c>
      <c r="E1043" t="s">
        <v>2407</v>
      </c>
      <c r="H1043" s="42">
        <v>22225</v>
      </c>
      <c r="M1043" t="s">
        <v>417</v>
      </c>
      <c r="O1043" t="s">
        <v>2408</v>
      </c>
    </row>
    <row r="1044" spans="1:15" x14ac:dyDescent="0.3">
      <c r="A1044" s="2">
        <v>6787</v>
      </c>
      <c r="B1044" t="s">
        <v>16</v>
      </c>
      <c r="C1044">
        <v>24</v>
      </c>
      <c r="D1044" t="s">
        <v>2191</v>
      </c>
      <c r="E1044" t="s">
        <v>2409</v>
      </c>
      <c r="F1044" t="s">
        <v>2410</v>
      </c>
      <c r="G1044" t="s">
        <v>2411</v>
      </c>
      <c r="M1044" t="s">
        <v>15</v>
      </c>
    </row>
    <row r="1045" spans="1:15" x14ac:dyDescent="0.3">
      <c r="A1045" s="2">
        <v>6787</v>
      </c>
      <c r="B1045" t="s">
        <v>16</v>
      </c>
      <c r="C1045">
        <v>24</v>
      </c>
      <c r="D1045" t="s">
        <v>1624</v>
      </c>
      <c r="E1045" t="s">
        <v>281</v>
      </c>
      <c r="F1045" t="s">
        <v>2426</v>
      </c>
      <c r="G1045" t="s">
        <v>14</v>
      </c>
      <c r="M1045" t="s">
        <v>20</v>
      </c>
      <c r="O1045" t="s">
        <v>2428</v>
      </c>
    </row>
    <row r="1046" spans="1:15" x14ac:dyDescent="0.3">
      <c r="A1046" s="2">
        <v>6788</v>
      </c>
      <c r="B1046" t="s">
        <v>16</v>
      </c>
      <c r="C1046">
        <v>24</v>
      </c>
      <c r="E1046" t="s">
        <v>2427</v>
      </c>
      <c r="F1046" t="s">
        <v>2438</v>
      </c>
      <c r="G1046" t="s">
        <v>440</v>
      </c>
      <c r="H1046" s="42">
        <v>82250</v>
      </c>
      <c r="M1046" t="s">
        <v>417</v>
      </c>
      <c r="O1046" t="s">
        <v>3528</v>
      </c>
    </row>
    <row r="1047" spans="1:15" x14ac:dyDescent="0.3">
      <c r="A1047" s="2">
        <v>6788</v>
      </c>
      <c r="B1047" t="s">
        <v>16</v>
      </c>
      <c r="C1047">
        <v>24</v>
      </c>
      <c r="D1047" t="s">
        <v>1805</v>
      </c>
      <c r="E1047" t="s">
        <v>2437</v>
      </c>
      <c r="F1047" t="s">
        <v>2426</v>
      </c>
      <c r="G1047" t="s">
        <v>14</v>
      </c>
      <c r="M1047" t="s">
        <v>417</v>
      </c>
      <c r="O1047" t="s">
        <v>2439</v>
      </c>
    </row>
    <row r="1048" spans="1:15" x14ac:dyDescent="0.3">
      <c r="A1048" s="2">
        <v>6788</v>
      </c>
      <c r="B1048" t="s">
        <v>16</v>
      </c>
      <c r="C1048">
        <v>24</v>
      </c>
      <c r="D1048" t="s">
        <v>1745</v>
      </c>
      <c r="E1048" t="s">
        <v>2429</v>
      </c>
      <c r="F1048" t="s">
        <v>1483</v>
      </c>
      <c r="G1048" t="s">
        <v>24</v>
      </c>
      <c r="M1048" t="s">
        <v>20</v>
      </c>
      <c r="O1048" t="s">
        <v>2430</v>
      </c>
    </row>
    <row r="1049" spans="1:15" x14ac:dyDescent="0.3">
      <c r="A1049" s="2">
        <v>6788</v>
      </c>
      <c r="B1049" t="s">
        <v>16</v>
      </c>
      <c r="D1049" t="s">
        <v>3485</v>
      </c>
      <c r="E1049" t="s">
        <v>3529</v>
      </c>
      <c r="H1049">
        <f>750+750</f>
        <v>1500</v>
      </c>
      <c r="M1049" t="s">
        <v>20</v>
      </c>
      <c r="O1049" t="s">
        <v>3530</v>
      </c>
    </row>
    <row r="1050" spans="1:15" x14ac:dyDescent="0.3">
      <c r="A1050" s="2">
        <v>6789</v>
      </c>
      <c r="C1050">
        <v>24</v>
      </c>
      <c r="E1050" t="s">
        <v>2412</v>
      </c>
      <c r="F1050" t="s">
        <v>2413</v>
      </c>
      <c r="G1050" t="s">
        <v>2414</v>
      </c>
      <c r="H1050" s="42">
        <v>77592</v>
      </c>
      <c r="M1050" t="s">
        <v>15</v>
      </c>
      <c r="O1050" t="s">
        <v>2415</v>
      </c>
    </row>
    <row r="1051" spans="1:15" x14ac:dyDescent="0.3">
      <c r="A1051" s="2">
        <v>6790</v>
      </c>
      <c r="B1051" t="s">
        <v>51</v>
      </c>
      <c r="C1051">
        <v>24</v>
      </c>
      <c r="D1051" t="s">
        <v>2191</v>
      </c>
      <c r="E1051" t="s">
        <v>2416</v>
      </c>
      <c r="F1051" t="s">
        <v>2417</v>
      </c>
      <c r="G1051" t="s">
        <v>24</v>
      </c>
      <c r="M1051" t="s">
        <v>20</v>
      </c>
      <c r="O1051" t="s">
        <v>2418</v>
      </c>
    </row>
    <row r="1052" spans="1:15" x14ac:dyDescent="0.3">
      <c r="A1052" s="2">
        <v>6793</v>
      </c>
      <c r="B1052" s="17" t="s">
        <v>51</v>
      </c>
      <c r="C1052">
        <v>25</v>
      </c>
      <c r="D1052" s="17" t="s">
        <v>2191</v>
      </c>
      <c r="E1052" t="s">
        <v>410</v>
      </c>
      <c r="F1052" t="s">
        <v>2444</v>
      </c>
      <c r="G1052" t="s">
        <v>24</v>
      </c>
      <c r="M1052" t="s">
        <v>38</v>
      </c>
      <c r="O1052" t="s">
        <v>2445</v>
      </c>
    </row>
    <row r="1053" spans="1:15" x14ac:dyDescent="0.3">
      <c r="A1053" s="2">
        <v>6793</v>
      </c>
      <c r="B1053" t="s">
        <v>16</v>
      </c>
      <c r="D1053" t="s">
        <v>3485</v>
      </c>
      <c r="E1053" t="s">
        <v>3531</v>
      </c>
      <c r="F1053" t="s">
        <v>266</v>
      </c>
      <c r="G1053" t="s">
        <v>81</v>
      </c>
      <c r="H1053">
        <v>550</v>
      </c>
      <c r="M1053" t="s">
        <v>20</v>
      </c>
      <c r="O1053" t="s">
        <v>3527</v>
      </c>
    </row>
    <row r="1054" spans="1:15" x14ac:dyDescent="0.3">
      <c r="A1054" s="2">
        <v>6794</v>
      </c>
      <c r="B1054" s="17" t="s">
        <v>51</v>
      </c>
      <c r="C1054">
        <v>25</v>
      </c>
      <c r="D1054" t="s">
        <v>2191</v>
      </c>
      <c r="E1054" t="s">
        <v>304</v>
      </c>
      <c r="F1054" t="s">
        <v>2447</v>
      </c>
      <c r="G1054" t="s">
        <v>24</v>
      </c>
      <c r="M1054" t="s">
        <v>38</v>
      </c>
      <c r="O1054" t="s">
        <v>2446</v>
      </c>
    </row>
    <row r="1055" spans="1:15" x14ac:dyDescent="0.3">
      <c r="A1055" s="2">
        <v>6794</v>
      </c>
      <c r="B1055" t="s">
        <v>16</v>
      </c>
      <c r="C1055">
        <v>25</v>
      </c>
      <c r="D1055" t="s">
        <v>2095</v>
      </c>
      <c r="E1055" t="s">
        <v>1666</v>
      </c>
      <c r="F1055" t="s">
        <v>1129</v>
      </c>
      <c r="G1055" t="s">
        <v>1130</v>
      </c>
      <c r="M1055" t="s">
        <v>417</v>
      </c>
      <c r="O1055" t="s">
        <v>2448</v>
      </c>
    </row>
    <row r="1056" spans="1:15" x14ac:dyDescent="0.3">
      <c r="A1056" s="2">
        <v>6794</v>
      </c>
      <c r="B1056" t="s">
        <v>16</v>
      </c>
      <c r="C1056" t="s">
        <v>2596</v>
      </c>
      <c r="D1056" t="s">
        <v>2434</v>
      </c>
      <c r="E1056" t="s">
        <v>2449</v>
      </c>
      <c r="K1056">
        <v>1</v>
      </c>
      <c r="M1056" t="s">
        <v>20</v>
      </c>
      <c r="O1056" t="s">
        <v>2597</v>
      </c>
    </row>
    <row r="1057" spans="1:15" x14ac:dyDescent="0.3">
      <c r="A1057" s="2">
        <v>6795</v>
      </c>
      <c r="B1057" s="17" t="s">
        <v>51</v>
      </c>
      <c r="C1057">
        <v>25</v>
      </c>
      <c r="D1057" t="s">
        <v>2390</v>
      </c>
      <c r="F1057" t="s">
        <v>2450</v>
      </c>
      <c r="G1057" t="s">
        <v>24</v>
      </c>
      <c r="M1057" t="s">
        <v>38</v>
      </c>
      <c r="O1057" t="s">
        <v>2451</v>
      </c>
    </row>
    <row r="1058" spans="1:15" x14ac:dyDescent="0.3">
      <c r="A1058" s="2">
        <v>6795</v>
      </c>
      <c r="B1058" t="s">
        <v>16</v>
      </c>
      <c r="C1058">
        <v>25</v>
      </c>
      <c r="D1058" t="s">
        <v>2095</v>
      </c>
      <c r="E1058" t="s">
        <v>2452</v>
      </c>
      <c r="F1058" t="s">
        <v>2453</v>
      </c>
      <c r="G1058" t="s">
        <v>444</v>
      </c>
      <c r="M1058" t="s">
        <v>417</v>
      </c>
      <c r="O1058" t="s">
        <v>2454</v>
      </c>
    </row>
    <row r="1059" spans="1:15" x14ac:dyDescent="0.3">
      <c r="A1059" s="2">
        <v>6796</v>
      </c>
      <c r="B1059" s="17" t="s">
        <v>51</v>
      </c>
      <c r="C1059">
        <v>25</v>
      </c>
      <c r="D1059" t="s">
        <v>2191</v>
      </c>
      <c r="F1059" t="s">
        <v>2455</v>
      </c>
      <c r="G1059" t="s">
        <v>24</v>
      </c>
      <c r="M1059" t="s">
        <v>38</v>
      </c>
    </row>
    <row r="1060" spans="1:15" x14ac:dyDescent="0.3">
      <c r="A1060" s="2">
        <v>6796</v>
      </c>
      <c r="B1060" t="s">
        <v>2456</v>
      </c>
      <c r="C1060">
        <v>25</v>
      </c>
      <c r="D1060" t="s">
        <v>2095</v>
      </c>
      <c r="F1060" t="s">
        <v>2457</v>
      </c>
      <c r="G1060" t="s">
        <v>439</v>
      </c>
      <c r="M1060" t="s">
        <v>20</v>
      </c>
      <c r="O1060" t="s">
        <v>2458</v>
      </c>
    </row>
    <row r="1061" spans="1:15" x14ac:dyDescent="0.3">
      <c r="A1061" s="2">
        <v>6796</v>
      </c>
      <c r="B1061" s="17" t="s">
        <v>16</v>
      </c>
      <c r="D1061" t="s">
        <v>3485</v>
      </c>
      <c r="E1061" t="s">
        <v>3532</v>
      </c>
      <c r="H1061">
        <v>750</v>
      </c>
      <c r="O1061" t="s">
        <v>3533</v>
      </c>
    </row>
    <row r="1062" spans="1:15" x14ac:dyDescent="0.3">
      <c r="A1062" s="2">
        <v>6797</v>
      </c>
      <c r="B1062" s="17" t="s">
        <v>51</v>
      </c>
      <c r="C1062">
        <v>25</v>
      </c>
      <c r="D1062" t="s">
        <v>2191</v>
      </c>
      <c r="E1062" s="17" t="s">
        <v>2459</v>
      </c>
      <c r="F1062" t="s">
        <v>2460</v>
      </c>
      <c r="G1062" t="s">
        <v>24</v>
      </c>
      <c r="M1062" t="s">
        <v>38</v>
      </c>
      <c r="O1062" t="s">
        <v>2461</v>
      </c>
    </row>
    <row r="1063" spans="1:15" x14ac:dyDescent="0.3">
      <c r="A1063" s="2">
        <v>6797</v>
      </c>
      <c r="B1063" t="s">
        <v>16</v>
      </c>
      <c r="C1063">
        <v>25</v>
      </c>
      <c r="E1063" t="s">
        <v>2462</v>
      </c>
      <c r="F1063" t="s">
        <v>2463</v>
      </c>
      <c r="G1063" t="s">
        <v>439</v>
      </c>
      <c r="M1063" t="s">
        <v>417</v>
      </c>
      <c r="O1063" t="s">
        <v>2464</v>
      </c>
    </row>
    <row r="1064" spans="1:15" x14ac:dyDescent="0.3">
      <c r="A1064" s="2">
        <v>6797</v>
      </c>
      <c r="B1064" t="s">
        <v>16</v>
      </c>
      <c r="C1064">
        <v>27</v>
      </c>
      <c r="D1064" t="s">
        <v>1041</v>
      </c>
      <c r="E1064" t="s">
        <v>2601</v>
      </c>
      <c r="M1064" t="s">
        <v>20</v>
      </c>
      <c r="O1064" t="s">
        <v>2602</v>
      </c>
    </row>
    <row r="1065" spans="1:15" x14ac:dyDescent="0.3">
      <c r="A1065" s="2">
        <v>6798</v>
      </c>
      <c r="B1065" t="s">
        <v>16</v>
      </c>
      <c r="C1065">
        <v>25</v>
      </c>
      <c r="D1065" t="s">
        <v>2095</v>
      </c>
      <c r="E1065" t="s">
        <v>2465</v>
      </c>
      <c r="F1065" t="s">
        <v>2466</v>
      </c>
      <c r="G1065" t="s">
        <v>439</v>
      </c>
      <c r="H1065" s="42">
        <v>74185</v>
      </c>
      <c r="M1065" t="s">
        <v>417</v>
      </c>
      <c r="O1065" t="s">
        <v>2467</v>
      </c>
    </row>
    <row r="1066" spans="1:15" x14ac:dyDescent="0.3">
      <c r="A1066" s="2">
        <v>6798</v>
      </c>
      <c r="B1066" t="s">
        <v>16</v>
      </c>
      <c r="C1066">
        <v>26</v>
      </c>
      <c r="D1066" t="s">
        <v>2538</v>
      </c>
      <c r="E1066" t="s">
        <v>2539</v>
      </c>
      <c r="F1066" t="s">
        <v>2540</v>
      </c>
      <c r="G1066" t="s">
        <v>24</v>
      </c>
      <c r="M1066" t="s">
        <v>20</v>
      </c>
      <c r="O1066" t="s">
        <v>2541</v>
      </c>
    </row>
    <row r="1067" spans="1:15" x14ac:dyDescent="0.3">
      <c r="A1067" s="2">
        <v>6799</v>
      </c>
      <c r="B1067" t="s">
        <v>16</v>
      </c>
      <c r="C1067">
        <v>25</v>
      </c>
      <c r="D1067" t="s">
        <v>2095</v>
      </c>
      <c r="E1067" t="s">
        <v>2468</v>
      </c>
      <c r="F1067" s="17" t="s">
        <v>2469</v>
      </c>
      <c r="G1067" s="17" t="s">
        <v>446</v>
      </c>
      <c r="H1067" s="42">
        <v>33787</v>
      </c>
      <c r="I1067" t="s">
        <v>2569</v>
      </c>
      <c r="M1067" t="s">
        <v>417</v>
      </c>
      <c r="O1067" s="6" t="s">
        <v>2850</v>
      </c>
    </row>
    <row r="1068" spans="1:15" x14ac:dyDescent="0.3">
      <c r="A1068" s="2">
        <v>6799</v>
      </c>
      <c r="B1068" t="s">
        <v>16</v>
      </c>
      <c r="C1068">
        <v>29</v>
      </c>
      <c r="D1068" t="s">
        <v>1680</v>
      </c>
      <c r="E1068" t="s">
        <v>110</v>
      </c>
      <c r="F1068" t="s">
        <v>451</v>
      </c>
      <c r="H1068" s="42"/>
      <c r="I1068" t="s">
        <v>2569</v>
      </c>
      <c r="M1068" t="s">
        <v>417</v>
      </c>
      <c r="O1068" t="s">
        <v>2668</v>
      </c>
    </row>
    <row r="1069" spans="1:15" x14ac:dyDescent="0.3">
      <c r="A1069" s="2">
        <v>6800</v>
      </c>
      <c r="B1069" t="s">
        <v>16</v>
      </c>
      <c r="C1069">
        <v>26</v>
      </c>
      <c r="D1069" t="s">
        <v>2095</v>
      </c>
      <c r="E1069" t="s">
        <v>2494</v>
      </c>
      <c r="F1069" s="17" t="s">
        <v>2495</v>
      </c>
      <c r="G1069" s="17" t="s">
        <v>2496</v>
      </c>
      <c r="H1069" s="42">
        <v>35325</v>
      </c>
      <c r="M1069" t="s">
        <v>417</v>
      </c>
      <c r="O1069" t="s">
        <v>2497</v>
      </c>
    </row>
    <row r="1070" spans="1:15" x14ac:dyDescent="0.3">
      <c r="A1070" s="2">
        <v>6801</v>
      </c>
      <c r="C1070">
        <v>26</v>
      </c>
      <c r="D1070" t="s">
        <v>2276</v>
      </c>
      <c r="E1070" t="s">
        <v>110</v>
      </c>
      <c r="F1070" t="s">
        <v>2498</v>
      </c>
      <c r="G1070" t="s">
        <v>1363</v>
      </c>
      <c r="M1070" t="s">
        <v>38</v>
      </c>
      <c r="O1070" t="s">
        <v>2499</v>
      </c>
    </row>
    <row r="1071" spans="1:15" x14ac:dyDescent="0.3">
      <c r="A1071" s="2">
        <v>6801</v>
      </c>
      <c r="B1071" t="s">
        <v>59</v>
      </c>
      <c r="C1071">
        <v>26</v>
      </c>
      <c r="E1071" t="s">
        <v>2500</v>
      </c>
      <c r="F1071" t="s">
        <v>72</v>
      </c>
      <c r="G1071" t="s">
        <v>14</v>
      </c>
      <c r="K1071">
        <v>10</v>
      </c>
      <c r="M1071" t="s">
        <v>20</v>
      </c>
      <c r="O1071" t="s">
        <v>2501</v>
      </c>
    </row>
    <row r="1072" spans="1:15" x14ac:dyDescent="0.3">
      <c r="A1072" s="2">
        <v>6801</v>
      </c>
      <c r="B1072" t="s">
        <v>16</v>
      </c>
      <c r="C1072">
        <v>26</v>
      </c>
      <c r="E1072" t="s">
        <v>2502</v>
      </c>
      <c r="F1072" t="s">
        <v>2503</v>
      </c>
      <c r="G1072" t="s">
        <v>1705</v>
      </c>
      <c r="H1072" s="42">
        <v>101088</v>
      </c>
      <c r="M1072" t="s">
        <v>417</v>
      </c>
      <c r="O1072" t="s">
        <v>3534</v>
      </c>
    </row>
    <row r="1073" spans="1:15" x14ac:dyDescent="0.3">
      <c r="A1073" s="2">
        <v>6801</v>
      </c>
      <c r="B1073" t="s">
        <v>16</v>
      </c>
      <c r="C1073">
        <v>27</v>
      </c>
      <c r="D1073" t="s">
        <v>1659</v>
      </c>
      <c r="E1073" t="s">
        <v>879</v>
      </c>
      <c r="F1073" t="s">
        <v>2598</v>
      </c>
      <c r="G1073" t="s">
        <v>24</v>
      </c>
      <c r="H1073" s="11" t="s">
        <v>2599</v>
      </c>
      <c r="K1073">
        <v>50</v>
      </c>
      <c r="M1073" t="s">
        <v>417</v>
      </c>
      <c r="O1073" t="s">
        <v>2600</v>
      </c>
    </row>
    <row r="1074" spans="1:15" x14ac:dyDescent="0.3">
      <c r="A1074" s="2">
        <v>6801</v>
      </c>
      <c r="B1074" t="s">
        <v>16</v>
      </c>
      <c r="D1074" t="s">
        <v>3485</v>
      </c>
      <c r="E1074" t="s">
        <v>3535</v>
      </c>
      <c r="F1074" s="17" t="s">
        <v>3536</v>
      </c>
      <c r="G1074" s="17" t="s">
        <v>24</v>
      </c>
      <c r="H1074" s="11">
        <f>750+750+700</f>
        <v>2200</v>
      </c>
      <c r="M1074" t="s">
        <v>20</v>
      </c>
      <c r="O1074" t="s">
        <v>3537</v>
      </c>
    </row>
    <row r="1075" spans="1:15" x14ac:dyDescent="0.3">
      <c r="A1075" s="2">
        <v>6802</v>
      </c>
      <c r="B1075" s="17" t="s">
        <v>16</v>
      </c>
      <c r="C1075">
        <v>26</v>
      </c>
      <c r="E1075" t="s">
        <v>2505</v>
      </c>
      <c r="F1075" t="s">
        <v>2506</v>
      </c>
      <c r="G1075" s="17" t="s">
        <v>446</v>
      </c>
      <c r="M1075" s="17" t="s">
        <v>417</v>
      </c>
      <c r="O1075" t="s">
        <v>2507</v>
      </c>
    </row>
    <row r="1076" spans="1:15" x14ac:dyDescent="0.3">
      <c r="A1076" s="2">
        <v>6802</v>
      </c>
      <c r="B1076" s="17" t="s">
        <v>51</v>
      </c>
      <c r="C1076">
        <v>26</v>
      </c>
      <c r="D1076" t="s">
        <v>2276</v>
      </c>
      <c r="F1076" t="s">
        <v>2504</v>
      </c>
      <c r="G1076" t="s">
        <v>24</v>
      </c>
      <c r="M1076" t="s">
        <v>1344</v>
      </c>
    </row>
    <row r="1077" spans="1:15" x14ac:dyDescent="0.3">
      <c r="A1077" s="2">
        <v>6803</v>
      </c>
      <c r="B1077" t="s">
        <v>16</v>
      </c>
      <c r="C1077">
        <v>26</v>
      </c>
      <c r="D1077" s="17" t="s">
        <v>2095</v>
      </c>
      <c r="E1077" t="s">
        <v>2508</v>
      </c>
      <c r="F1077" t="s">
        <v>2509</v>
      </c>
      <c r="G1077" s="17" t="s">
        <v>2510</v>
      </c>
      <c r="H1077" s="42">
        <v>41443</v>
      </c>
      <c r="M1077" t="s">
        <v>417</v>
      </c>
      <c r="O1077" t="s">
        <v>3538</v>
      </c>
    </row>
    <row r="1078" spans="1:15" x14ac:dyDescent="0.3">
      <c r="A1078" s="2">
        <v>6804</v>
      </c>
      <c r="B1078" t="s">
        <v>16</v>
      </c>
      <c r="C1078">
        <v>26</v>
      </c>
      <c r="D1078" s="17" t="s">
        <v>2095</v>
      </c>
      <c r="E1078" t="s">
        <v>2512</v>
      </c>
      <c r="F1078" t="s">
        <v>2513</v>
      </c>
      <c r="G1078" t="s">
        <v>436</v>
      </c>
      <c r="M1078" t="s">
        <v>417</v>
      </c>
      <c r="O1078" t="s">
        <v>2511</v>
      </c>
    </row>
    <row r="1079" spans="1:15" x14ac:dyDescent="0.3">
      <c r="A1079" s="2">
        <v>6804</v>
      </c>
      <c r="B1079" t="s">
        <v>16</v>
      </c>
      <c r="C1079">
        <v>26</v>
      </c>
      <c r="D1079" s="17" t="s">
        <v>2095</v>
      </c>
      <c r="E1079" t="s">
        <v>2514</v>
      </c>
      <c r="F1079" t="s">
        <v>2515</v>
      </c>
      <c r="G1079" t="s">
        <v>42</v>
      </c>
      <c r="M1079" t="s">
        <v>417</v>
      </c>
      <c r="O1079" t="s">
        <v>2516</v>
      </c>
    </row>
    <row r="1080" spans="1:15" x14ac:dyDescent="0.3">
      <c r="A1080" s="2">
        <v>6804</v>
      </c>
      <c r="B1080" t="s">
        <v>16</v>
      </c>
      <c r="C1080">
        <v>26</v>
      </c>
      <c r="D1080" s="17" t="s">
        <v>2095</v>
      </c>
      <c r="E1080" t="s">
        <v>2517</v>
      </c>
      <c r="M1080" t="s">
        <v>417</v>
      </c>
      <c r="O1080" t="s">
        <v>2518</v>
      </c>
    </row>
    <row r="1081" spans="1:15" x14ac:dyDescent="0.3">
      <c r="A1081" s="2">
        <v>6804</v>
      </c>
      <c r="B1081" t="s">
        <v>16</v>
      </c>
      <c r="C1081">
        <v>26</v>
      </c>
      <c r="D1081" s="17" t="s">
        <v>2095</v>
      </c>
      <c r="E1081" t="s">
        <v>1978</v>
      </c>
      <c r="F1081" t="s">
        <v>72</v>
      </c>
      <c r="G1081" t="s">
        <v>14</v>
      </c>
      <c r="M1081" t="s">
        <v>417</v>
      </c>
      <c r="O1081" t="s">
        <v>2519</v>
      </c>
    </row>
    <row r="1082" spans="1:15" x14ac:dyDescent="0.3">
      <c r="A1082" s="2">
        <v>6805</v>
      </c>
      <c r="B1082" t="s">
        <v>59</v>
      </c>
      <c r="C1082">
        <v>26</v>
      </c>
      <c r="D1082" t="s">
        <v>2524</v>
      </c>
      <c r="E1082" t="s">
        <v>2525</v>
      </c>
      <c r="G1082" t="s">
        <v>24</v>
      </c>
      <c r="M1082" t="s">
        <v>20</v>
      </c>
    </row>
    <row r="1083" spans="1:15" x14ac:dyDescent="0.3">
      <c r="A1083" s="2">
        <v>6805</v>
      </c>
      <c r="B1083" t="s">
        <v>16</v>
      </c>
      <c r="D1083" t="s">
        <v>3485</v>
      </c>
      <c r="E1083" t="s">
        <v>277</v>
      </c>
      <c r="H1083">
        <v>700</v>
      </c>
      <c r="O1083" t="s">
        <v>3539</v>
      </c>
    </row>
    <row r="1084" spans="1:15" x14ac:dyDescent="0.3">
      <c r="A1084" s="2">
        <v>6806</v>
      </c>
      <c r="B1084" t="s">
        <v>58</v>
      </c>
      <c r="C1084">
        <v>26</v>
      </c>
      <c r="D1084" t="s">
        <v>2191</v>
      </c>
      <c r="E1084" t="s">
        <v>2526</v>
      </c>
      <c r="G1084" t="s">
        <v>24</v>
      </c>
      <c r="M1084" t="s">
        <v>20</v>
      </c>
    </row>
    <row r="1085" spans="1:15" x14ac:dyDescent="0.3">
      <c r="A1085" s="2">
        <v>6806</v>
      </c>
      <c r="B1085" t="s">
        <v>16</v>
      </c>
      <c r="C1085">
        <v>26</v>
      </c>
      <c r="D1085" s="17" t="s">
        <v>2095</v>
      </c>
      <c r="E1085" t="s">
        <v>2527</v>
      </c>
      <c r="F1085" t="s">
        <v>2528</v>
      </c>
      <c r="G1085" t="s">
        <v>24</v>
      </c>
      <c r="M1085" t="s">
        <v>417</v>
      </c>
      <c r="O1085" t="s">
        <v>2542</v>
      </c>
    </row>
    <row r="1086" spans="1:15" x14ac:dyDescent="0.3">
      <c r="A1086" s="2">
        <v>6807</v>
      </c>
      <c r="B1086" s="17" t="s">
        <v>51</v>
      </c>
      <c r="C1086">
        <v>26</v>
      </c>
      <c r="D1086" t="s">
        <v>2529</v>
      </c>
      <c r="E1086" t="s">
        <v>2530</v>
      </c>
      <c r="G1086" t="s">
        <v>24</v>
      </c>
      <c r="M1086" t="s">
        <v>418</v>
      </c>
      <c r="O1086" t="s">
        <v>2531</v>
      </c>
    </row>
    <row r="1087" spans="1:15" x14ac:dyDescent="0.3">
      <c r="A1087" s="2">
        <v>6808</v>
      </c>
      <c r="B1087" t="s">
        <v>16</v>
      </c>
      <c r="C1087">
        <v>27</v>
      </c>
      <c r="D1087" t="s">
        <v>2095</v>
      </c>
      <c r="E1087" t="s">
        <v>2557</v>
      </c>
      <c r="F1087" t="s">
        <v>2558</v>
      </c>
      <c r="G1087" t="s">
        <v>436</v>
      </c>
      <c r="H1087" s="42">
        <v>51168</v>
      </c>
      <c r="M1087" t="s">
        <v>417</v>
      </c>
      <c r="O1087" t="s">
        <v>3540</v>
      </c>
    </row>
    <row r="1088" spans="1:15" x14ac:dyDescent="0.3">
      <c r="A1088" s="2">
        <v>6808</v>
      </c>
      <c r="B1088" t="s">
        <v>16</v>
      </c>
      <c r="C1088">
        <v>27</v>
      </c>
      <c r="D1088" t="s">
        <v>2095</v>
      </c>
      <c r="E1088" t="s">
        <v>2560</v>
      </c>
      <c r="M1088" t="s">
        <v>417</v>
      </c>
      <c r="O1088" t="s">
        <v>2559</v>
      </c>
    </row>
    <row r="1089" spans="1:15" x14ac:dyDescent="0.3">
      <c r="A1089" s="2">
        <v>6809</v>
      </c>
      <c r="B1089" s="17" t="s">
        <v>16</v>
      </c>
      <c r="C1089">
        <v>29</v>
      </c>
      <c r="D1089" t="s">
        <v>1745</v>
      </c>
      <c r="E1089" t="s">
        <v>2142</v>
      </c>
      <c r="F1089" t="s">
        <v>72</v>
      </c>
      <c r="G1089" t="s">
        <v>14</v>
      </c>
      <c r="M1089" t="s">
        <v>2663</v>
      </c>
      <c r="O1089" t="s">
        <v>2664</v>
      </c>
    </row>
    <row r="1090" spans="1:15" x14ac:dyDescent="0.3">
      <c r="A1090" s="2">
        <v>6809</v>
      </c>
      <c r="B1090" t="s">
        <v>16</v>
      </c>
      <c r="C1090">
        <v>27</v>
      </c>
      <c r="D1090" t="s">
        <v>2095</v>
      </c>
      <c r="E1090" t="s">
        <v>2561</v>
      </c>
      <c r="F1090" t="s">
        <v>2568</v>
      </c>
      <c r="G1090" t="s">
        <v>2156</v>
      </c>
      <c r="H1090" s="42">
        <v>79235</v>
      </c>
      <c r="I1090" s="10" t="s">
        <v>2569</v>
      </c>
      <c r="M1090" t="s">
        <v>417</v>
      </c>
      <c r="O1090" t="s">
        <v>3543</v>
      </c>
    </row>
    <row r="1091" spans="1:15" x14ac:dyDescent="0.3">
      <c r="A1091" s="2">
        <v>6809</v>
      </c>
      <c r="B1091" t="s">
        <v>16</v>
      </c>
      <c r="C1091">
        <v>27</v>
      </c>
      <c r="D1091" t="s">
        <v>2095</v>
      </c>
      <c r="E1091" t="s">
        <v>2562</v>
      </c>
      <c r="F1091" t="s">
        <v>162</v>
      </c>
      <c r="H1091" s="42"/>
      <c r="I1091" s="10" t="s">
        <v>2569</v>
      </c>
      <c r="M1091" t="s">
        <v>417</v>
      </c>
      <c r="O1091" t="s">
        <v>2563</v>
      </c>
    </row>
    <row r="1092" spans="1:15" x14ac:dyDescent="0.3">
      <c r="A1092" s="2">
        <v>6809</v>
      </c>
      <c r="B1092" t="s">
        <v>16</v>
      </c>
      <c r="C1092">
        <v>27</v>
      </c>
      <c r="D1092" t="s">
        <v>2095</v>
      </c>
      <c r="E1092" t="s">
        <v>2565</v>
      </c>
      <c r="H1092" s="42"/>
      <c r="I1092" s="10" t="s">
        <v>2569</v>
      </c>
      <c r="M1092" t="s">
        <v>417</v>
      </c>
      <c r="O1092" t="s">
        <v>2564</v>
      </c>
    </row>
    <row r="1093" spans="1:15" x14ac:dyDescent="0.3">
      <c r="A1093" s="2">
        <v>6809</v>
      </c>
      <c r="B1093" t="s">
        <v>16</v>
      </c>
      <c r="C1093">
        <v>27</v>
      </c>
      <c r="D1093" t="s">
        <v>2095</v>
      </c>
      <c r="E1093" t="s">
        <v>2566</v>
      </c>
      <c r="F1093" t="s">
        <v>2567</v>
      </c>
      <c r="H1093" s="42"/>
      <c r="I1093" s="10" t="s">
        <v>2569</v>
      </c>
      <c r="M1093" t="s">
        <v>417</v>
      </c>
      <c r="O1093" t="s">
        <v>2570</v>
      </c>
    </row>
    <row r="1094" spans="1:15" x14ac:dyDescent="0.3">
      <c r="A1094" s="2">
        <v>6809</v>
      </c>
      <c r="B1094" t="s">
        <v>16</v>
      </c>
      <c r="D1094" t="s">
        <v>3485</v>
      </c>
      <c r="E1094" t="s">
        <v>3541</v>
      </c>
      <c r="H1094" s="42"/>
      <c r="I1094" s="10" t="s">
        <v>2569</v>
      </c>
      <c r="M1094" t="s">
        <v>417</v>
      </c>
      <c r="O1094" t="s">
        <v>3542</v>
      </c>
    </row>
    <row r="1095" spans="1:15" x14ac:dyDescent="0.3">
      <c r="A1095" s="2">
        <v>6810</v>
      </c>
      <c r="B1095" s="17" t="s">
        <v>51</v>
      </c>
      <c r="C1095">
        <v>27</v>
      </c>
      <c r="D1095" t="s">
        <v>2529</v>
      </c>
      <c r="E1095" t="s">
        <v>2571</v>
      </c>
      <c r="F1095" t="s">
        <v>2572</v>
      </c>
      <c r="M1095" t="s">
        <v>418</v>
      </c>
      <c r="O1095" t="s">
        <v>2531</v>
      </c>
    </row>
    <row r="1096" spans="1:15" x14ac:dyDescent="0.3">
      <c r="A1096" s="2">
        <v>6810</v>
      </c>
      <c r="B1096" t="s">
        <v>16</v>
      </c>
      <c r="C1096">
        <v>27</v>
      </c>
      <c r="D1096" t="s">
        <v>2095</v>
      </c>
      <c r="E1096" t="s">
        <v>2573</v>
      </c>
      <c r="H1096" s="42">
        <v>69847</v>
      </c>
      <c r="I1096" s="10" t="s">
        <v>2569</v>
      </c>
      <c r="M1096" t="s">
        <v>417</v>
      </c>
      <c r="O1096" t="s">
        <v>2575</v>
      </c>
    </row>
    <row r="1097" spans="1:15" x14ac:dyDescent="0.3">
      <c r="A1097" s="2">
        <v>6810</v>
      </c>
      <c r="B1097" t="s">
        <v>16</v>
      </c>
      <c r="C1097">
        <v>27</v>
      </c>
      <c r="D1097" t="s">
        <v>2095</v>
      </c>
      <c r="E1097" t="s">
        <v>2574</v>
      </c>
      <c r="G1097" s="17" t="s">
        <v>445</v>
      </c>
      <c r="H1097" s="42"/>
      <c r="I1097" s="10" t="s">
        <v>2569</v>
      </c>
    </row>
    <row r="1098" spans="1:15" x14ac:dyDescent="0.3">
      <c r="A1098" s="2">
        <v>6810</v>
      </c>
      <c r="B1098" t="s">
        <v>16</v>
      </c>
      <c r="D1098" t="s">
        <v>3485</v>
      </c>
      <c r="E1098" t="s">
        <v>3546</v>
      </c>
      <c r="F1098" t="s">
        <v>307</v>
      </c>
      <c r="G1098" t="s">
        <v>439</v>
      </c>
      <c r="H1098" s="88" t="s">
        <v>3545</v>
      </c>
      <c r="I1098" s="10" t="s">
        <v>2569</v>
      </c>
      <c r="M1098" t="s">
        <v>417</v>
      </c>
      <c r="O1098" t="s">
        <v>3544</v>
      </c>
    </row>
    <row r="1099" spans="1:15" x14ac:dyDescent="0.3">
      <c r="A1099" s="2">
        <v>6810</v>
      </c>
      <c r="B1099" t="s">
        <v>16</v>
      </c>
      <c r="D1099" t="s">
        <v>3485</v>
      </c>
      <c r="E1099" t="s">
        <v>3548</v>
      </c>
      <c r="F1099" t="s">
        <v>307</v>
      </c>
      <c r="I1099" s="10"/>
      <c r="M1099" t="s">
        <v>20</v>
      </c>
      <c r="O1099" t="s">
        <v>3547</v>
      </c>
    </row>
    <row r="1100" spans="1:15" x14ac:dyDescent="0.3">
      <c r="A1100" s="2">
        <v>6811</v>
      </c>
      <c r="B1100" s="17" t="s">
        <v>51</v>
      </c>
      <c r="C1100">
        <v>27</v>
      </c>
      <c r="D1100" t="s">
        <v>2191</v>
      </c>
      <c r="E1100" t="s">
        <v>1979</v>
      </c>
      <c r="F1100" t="s">
        <v>2576</v>
      </c>
      <c r="G1100" t="s">
        <v>24</v>
      </c>
      <c r="I1100" s="10"/>
      <c r="M1100" t="s">
        <v>418</v>
      </c>
      <c r="O1100" t="s">
        <v>2531</v>
      </c>
    </row>
    <row r="1101" spans="1:15" x14ac:dyDescent="0.3">
      <c r="A1101" s="2">
        <v>6811</v>
      </c>
      <c r="B1101" t="s">
        <v>16</v>
      </c>
      <c r="C1101">
        <v>27</v>
      </c>
      <c r="D1101" t="s">
        <v>2095</v>
      </c>
      <c r="E1101" t="s">
        <v>2577</v>
      </c>
      <c r="F1101" t="s">
        <v>2578</v>
      </c>
      <c r="G1101" t="s">
        <v>2579</v>
      </c>
      <c r="M1101" t="s">
        <v>417</v>
      </c>
      <c r="O1101" t="s">
        <v>2878</v>
      </c>
    </row>
    <row r="1102" spans="1:15" x14ac:dyDescent="0.3">
      <c r="A1102" s="2">
        <v>6812</v>
      </c>
      <c r="B1102" s="17" t="s">
        <v>51</v>
      </c>
      <c r="C1102">
        <v>27</v>
      </c>
      <c r="D1102" t="s">
        <v>2191</v>
      </c>
      <c r="E1102" t="s">
        <v>2580</v>
      </c>
      <c r="F1102" t="s">
        <v>2581</v>
      </c>
      <c r="G1102" t="s">
        <v>436</v>
      </c>
      <c r="M1102" t="s">
        <v>418</v>
      </c>
      <c r="O1102" t="s">
        <v>2531</v>
      </c>
    </row>
    <row r="1103" spans="1:15" x14ac:dyDescent="0.3">
      <c r="A1103" s="2">
        <v>6812</v>
      </c>
      <c r="D1103" t="s">
        <v>3485</v>
      </c>
      <c r="E1103" t="s">
        <v>3564</v>
      </c>
      <c r="F1103" s="17" t="s">
        <v>3550</v>
      </c>
      <c r="G1103" s="17" t="s">
        <v>439</v>
      </c>
      <c r="H1103">
        <v>750</v>
      </c>
      <c r="O1103" t="s">
        <v>3565</v>
      </c>
    </row>
    <row r="1104" spans="1:15" x14ac:dyDescent="0.3">
      <c r="A1104" s="2">
        <v>6812</v>
      </c>
      <c r="B1104" t="s">
        <v>16</v>
      </c>
      <c r="C1104">
        <v>27</v>
      </c>
      <c r="D1104" t="s">
        <v>2095</v>
      </c>
      <c r="E1104" t="s">
        <v>2582</v>
      </c>
      <c r="F1104" t="s">
        <v>2583</v>
      </c>
      <c r="G1104" t="s">
        <v>445</v>
      </c>
      <c r="H1104" s="42">
        <v>66983</v>
      </c>
      <c r="I1104" s="10" t="s">
        <v>2569</v>
      </c>
      <c r="M1104" t="s">
        <v>417</v>
      </c>
      <c r="O1104" t="s">
        <v>3549</v>
      </c>
    </row>
    <row r="1105" spans="1:15" x14ac:dyDescent="0.3">
      <c r="A1105" s="2">
        <v>6812</v>
      </c>
      <c r="B1105" t="s">
        <v>16</v>
      </c>
      <c r="C1105" t="s">
        <v>2631</v>
      </c>
      <c r="D1105" t="s">
        <v>2632</v>
      </c>
      <c r="E1105" t="s">
        <v>2634</v>
      </c>
      <c r="F1105" t="s">
        <v>2630</v>
      </c>
      <c r="G1105" t="s">
        <v>437</v>
      </c>
      <c r="H1105" s="42"/>
      <c r="I1105" s="10" t="s">
        <v>2569</v>
      </c>
      <c r="M1105" t="s">
        <v>417</v>
      </c>
      <c r="O1105" t="s">
        <v>2635</v>
      </c>
    </row>
    <row r="1106" spans="1:15" x14ac:dyDescent="0.3">
      <c r="A1106" s="2">
        <v>6813</v>
      </c>
      <c r="D1106" t="s">
        <v>3485</v>
      </c>
      <c r="E1106" t="s">
        <v>3552</v>
      </c>
      <c r="H1106">
        <f>750+700</f>
        <v>1450</v>
      </c>
      <c r="I1106" s="10"/>
      <c r="O1106" t="s">
        <v>3553</v>
      </c>
    </row>
    <row r="1107" spans="1:15" x14ac:dyDescent="0.3">
      <c r="A1107" s="2">
        <v>6813</v>
      </c>
      <c r="B1107" s="17" t="s">
        <v>51</v>
      </c>
      <c r="C1107">
        <v>27</v>
      </c>
      <c r="D1107" t="s">
        <v>2191</v>
      </c>
      <c r="E1107" t="s">
        <v>1979</v>
      </c>
      <c r="F1107" t="s">
        <v>100</v>
      </c>
      <c r="G1107" t="s">
        <v>24</v>
      </c>
      <c r="M1107" t="s">
        <v>418</v>
      </c>
      <c r="O1107" t="s">
        <v>2584</v>
      </c>
    </row>
    <row r="1108" spans="1:15" x14ac:dyDescent="0.3">
      <c r="A1108" s="2">
        <v>6813</v>
      </c>
      <c r="B1108" t="s">
        <v>16</v>
      </c>
      <c r="C1108">
        <v>27</v>
      </c>
      <c r="D1108" t="s">
        <v>2095</v>
      </c>
      <c r="E1108" t="s">
        <v>2587</v>
      </c>
      <c r="F1108" t="s">
        <v>2585</v>
      </c>
      <c r="G1108" t="s">
        <v>2586</v>
      </c>
      <c r="M1108" t="s">
        <v>417</v>
      </c>
      <c r="O1108" t="s">
        <v>2588</v>
      </c>
    </row>
    <row r="1109" spans="1:15" x14ac:dyDescent="0.3">
      <c r="A1109" s="2">
        <v>6814</v>
      </c>
      <c r="B1109" s="17" t="s">
        <v>51</v>
      </c>
      <c r="C1109">
        <v>27</v>
      </c>
      <c r="D1109" t="s">
        <v>2191</v>
      </c>
      <c r="E1109" t="s">
        <v>2589</v>
      </c>
      <c r="F1109" t="s">
        <v>2590</v>
      </c>
      <c r="G1109" t="s">
        <v>24</v>
      </c>
      <c r="M1109" t="s">
        <v>418</v>
      </c>
      <c r="O1109" t="s">
        <v>2531</v>
      </c>
    </row>
    <row r="1110" spans="1:15" x14ac:dyDescent="0.3">
      <c r="A1110" s="2">
        <v>6814</v>
      </c>
      <c r="B1110" t="s">
        <v>16</v>
      </c>
      <c r="C1110">
        <v>27</v>
      </c>
      <c r="D1110" t="s">
        <v>2095</v>
      </c>
      <c r="E1110" t="s">
        <v>1979</v>
      </c>
      <c r="F1110" t="s">
        <v>2591</v>
      </c>
      <c r="G1110" t="s">
        <v>436</v>
      </c>
      <c r="H1110" s="42">
        <v>41843</v>
      </c>
      <c r="M1110" t="s">
        <v>417</v>
      </c>
      <c r="O1110" t="s">
        <v>2592</v>
      </c>
    </row>
    <row r="1111" spans="1:15" x14ac:dyDescent="0.3">
      <c r="A1111" s="2">
        <v>6814</v>
      </c>
      <c r="B1111" t="s">
        <v>16</v>
      </c>
      <c r="E1111" t="s">
        <v>3723</v>
      </c>
      <c r="M1111" t="s">
        <v>20</v>
      </c>
      <c r="O1111" t="s">
        <v>3724</v>
      </c>
    </row>
    <row r="1112" spans="1:15" x14ac:dyDescent="0.3">
      <c r="A1112" s="2">
        <v>6815</v>
      </c>
      <c r="B1112" s="17" t="s">
        <v>51</v>
      </c>
      <c r="C1112">
        <v>28</v>
      </c>
      <c r="D1112" t="s">
        <v>2191</v>
      </c>
      <c r="E1112" t="s">
        <v>2603</v>
      </c>
      <c r="F1112" t="s">
        <v>2604</v>
      </c>
      <c r="G1112" t="s">
        <v>24</v>
      </c>
      <c r="M1112" t="s">
        <v>418</v>
      </c>
      <c r="O1112" t="s">
        <v>2605</v>
      </c>
    </row>
    <row r="1113" spans="1:15" x14ac:dyDescent="0.3">
      <c r="A1113" s="2">
        <v>6816</v>
      </c>
      <c r="B1113" s="17" t="s">
        <v>51</v>
      </c>
      <c r="C1113">
        <v>28</v>
      </c>
      <c r="D1113" t="s">
        <v>2191</v>
      </c>
      <c r="E1113" t="s">
        <v>1626</v>
      </c>
      <c r="F1113" t="s">
        <v>2606</v>
      </c>
      <c r="G1113" t="s">
        <v>24</v>
      </c>
      <c r="M1113" t="s">
        <v>418</v>
      </c>
      <c r="O1113" t="s">
        <v>2605</v>
      </c>
    </row>
    <row r="1114" spans="1:15" x14ac:dyDescent="0.3">
      <c r="A1114" s="2">
        <v>6817</v>
      </c>
      <c r="B1114" s="17" t="s">
        <v>51</v>
      </c>
      <c r="C1114">
        <v>28</v>
      </c>
      <c r="D1114" t="s">
        <v>2191</v>
      </c>
      <c r="E1114" t="s">
        <v>2607</v>
      </c>
      <c r="F1114" t="s">
        <v>2608</v>
      </c>
      <c r="G1114" t="s">
        <v>24</v>
      </c>
      <c r="M1114" t="s">
        <v>418</v>
      </c>
      <c r="O1114" t="s">
        <v>2531</v>
      </c>
    </row>
    <row r="1115" spans="1:15" x14ac:dyDescent="0.3">
      <c r="A1115" s="2">
        <v>6817</v>
      </c>
      <c r="B1115" t="s">
        <v>16</v>
      </c>
      <c r="C1115">
        <v>28</v>
      </c>
      <c r="D1115" t="s">
        <v>2095</v>
      </c>
      <c r="E1115" t="s">
        <v>2609</v>
      </c>
      <c r="F1115" t="s">
        <v>2610</v>
      </c>
      <c r="G1115" t="s">
        <v>619</v>
      </c>
      <c r="M1115" t="s">
        <v>417</v>
      </c>
      <c r="O1115" t="s">
        <v>2611</v>
      </c>
    </row>
    <row r="1116" spans="1:15" x14ac:dyDescent="0.3">
      <c r="A1116" s="2">
        <v>6818</v>
      </c>
      <c r="D1116" t="s">
        <v>3485</v>
      </c>
      <c r="E1116" t="s">
        <v>3555</v>
      </c>
      <c r="F1116" t="s">
        <v>3554</v>
      </c>
      <c r="G1116" t="s">
        <v>2978</v>
      </c>
      <c r="H1116">
        <v>750</v>
      </c>
      <c r="O1116" t="s">
        <v>3551</v>
      </c>
    </row>
    <row r="1117" spans="1:15" x14ac:dyDescent="0.3">
      <c r="A1117" s="2">
        <v>6818</v>
      </c>
      <c r="D1117" t="s">
        <v>3485</v>
      </c>
      <c r="E1117" t="s">
        <v>3556</v>
      </c>
      <c r="H1117">
        <v>750</v>
      </c>
      <c r="O1117" t="s">
        <v>3551</v>
      </c>
    </row>
    <row r="1118" spans="1:15" x14ac:dyDescent="0.3">
      <c r="A1118" s="2">
        <v>6818</v>
      </c>
      <c r="B1118" t="s">
        <v>21</v>
      </c>
      <c r="C1118">
        <v>28</v>
      </c>
      <c r="D1118" t="s">
        <v>2191</v>
      </c>
      <c r="E1118" t="s">
        <v>2612</v>
      </c>
      <c r="F1118" t="s">
        <v>2613</v>
      </c>
      <c r="G1118" t="s">
        <v>24</v>
      </c>
      <c r="M1118" t="s">
        <v>15</v>
      </c>
    </row>
    <row r="1119" spans="1:15" x14ac:dyDescent="0.3">
      <c r="A1119" s="2">
        <v>6818</v>
      </c>
      <c r="B1119" s="17" t="s">
        <v>51</v>
      </c>
      <c r="C1119">
        <v>28</v>
      </c>
      <c r="D1119" t="s">
        <v>2191</v>
      </c>
      <c r="E1119" t="s">
        <v>1626</v>
      </c>
      <c r="F1119" t="s">
        <v>2614</v>
      </c>
      <c r="G1119" t="s">
        <v>24</v>
      </c>
      <c r="M1119" t="s">
        <v>418</v>
      </c>
      <c r="O1119" t="s">
        <v>2531</v>
      </c>
    </row>
    <row r="1120" spans="1:15" x14ac:dyDescent="0.3">
      <c r="A1120" s="2">
        <v>6819</v>
      </c>
      <c r="B1120" s="17" t="s">
        <v>51</v>
      </c>
      <c r="C1120">
        <v>28</v>
      </c>
      <c r="D1120" t="s">
        <v>2191</v>
      </c>
      <c r="E1120" t="s">
        <v>1979</v>
      </c>
      <c r="F1120" t="s">
        <v>2615</v>
      </c>
      <c r="G1120" t="s">
        <v>24</v>
      </c>
      <c r="M1120" t="s">
        <v>418</v>
      </c>
      <c r="O1120" t="s">
        <v>2531</v>
      </c>
    </row>
    <row r="1121" spans="1:15" x14ac:dyDescent="0.3">
      <c r="A1121" s="2">
        <v>6819</v>
      </c>
      <c r="B1121" t="s">
        <v>58</v>
      </c>
      <c r="C1121">
        <v>28</v>
      </c>
      <c r="D1121" s="17" t="s">
        <v>2191</v>
      </c>
      <c r="E1121" t="s">
        <v>2616</v>
      </c>
      <c r="F1121" t="s">
        <v>2617</v>
      </c>
      <c r="G1121" t="s">
        <v>24</v>
      </c>
      <c r="H1121">
        <v>1163</v>
      </c>
      <c r="M1121" t="s">
        <v>20</v>
      </c>
      <c r="O1121" t="s">
        <v>2618</v>
      </c>
    </row>
    <row r="1122" spans="1:15" x14ac:dyDescent="0.3">
      <c r="A1122" s="2">
        <v>6819</v>
      </c>
      <c r="D1122" t="s">
        <v>3485</v>
      </c>
      <c r="E1122" t="s">
        <v>3556</v>
      </c>
      <c r="H1122">
        <v>750</v>
      </c>
      <c r="O1122" t="s">
        <v>3551</v>
      </c>
    </row>
    <row r="1123" spans="1:15" x14ac:dyDescent="0.3">
      <c r="A1123" s="2">
        <v>6819</v>
      </c>
      <c r="D1123" t="s">
        <v>3485</v>
      </c>
      <c r="E1123" t="s">
        <v>3557</v>
      </c>
      <c r="H1123">
        <v>750</v>
      </c>
      <c r="O1123" t="s">
        <v>3551</v>
      </c>
    </row>
    <row r="1124" spans="1:15" x14ac:dyDescent="0.3">
      <c r="A1124" s="2">
        <v>6819</v>
      </c>
      <c r="B1124" t="s">
        <v>16</v>
      </c>
      <c r="C1124">
        <v>28</v>
      </c>
      <c r="D1124" s="17" t="s">
        <v>2095</v>
      </c>
      <c r="E1124" t="s">
        <v>2619</v>
      </c>
      <c r="G1124" s="17" t="s">
        <v>24</v>
      </c>
      <c r="M1124" t="s">
        <v>417</v>
      </c>
      <c r="O1124" t="s">
        <v>2620</v>
      </c>
    </row>
    <row r="1125" spans="1:15" x14ac:dyDescent="0.3">
      <c r="A1125" s="2">
        <v>6820</v>
      </c>
      <c r="B1125" s="17" t="s">
        <v>51</v>
      </c>
      <c r="C1125">
        <v>28</v>
      </c>
      <c r="D1125" t="s">
        <v>2191</v>
      </c>
      <c r="E1125" t="s">
        <v>2623</v>
      </c>
      <c r="F1125" t="s">
        <v>2621</v>
      </c>
      <c r="G1125" t="s">
        <v>24</v>
      </c>
      <c r="K1125">
        <v>81</v>
      </c>
      <c r="M1125" t="s">
        <v>418</v>
      </c>
      <c r="O1125" t="s">
        <v>2622</v>
      </c>
    </row>
    <row r="1126" spans="1:15" x14ac:dyDescent="0.3">
      <c r="A1126" s="2">
        <v>6820</v>
      </c>
      <c r="D1126" t="s">
        <v>3485</v>
      </c>
      <c r="E1126" t="s">
        <v>3559</v>
      </c>
      <c r="H1126">
        <v>750</v>
      </c>
      <c r="O1126" t="s">
        <v>3551</v>
      </c>
    </row>
    <row r="1127" spans="1:15" x14ac:dyDescent="0.3">
      <c r="A1127" s="2">
        <v>6820</v>
      </c>
      <c r="D1127" t="s">
        <v>3485</v>
      </c>
      <c r="E1127" t="s">
        <v>3558</v>
      </c>
      <c r="H1127">
        <f>2*750</f>
        <v>1500</v>
      </c>
      <c r="O1127" t="s">
        <v>3566</v>
      </c>
    </row>
    <row r="1128" spans="1:15" x14ac:dyDescent="0.3">
      <c r="A1128" s="2">
        <v>6820</v>
      </c>
      <c r="B1128" t="s">
        <v>16</v>
      </c>
      <c r="C1128">
        <v>28</v>
      </c>
      <c r="D1128" t="s">
        <v>2095</v>
      </c>
      <c r="E1128" t="s">
        <v>1979</v>
      </c>
      <c r="F1128" t="s">
        <v>2624</v>
      </c>
      <c r="G1128" t="s">
        <v>619</v>
      </c>
      <c r="H1128" s="42">
        <v>96774</v>
      </c>
      <c r="M1128" t="s">
        <v>417</v>
      </c>
      <c r="O1128" t="s">
        <v>2625</v>
      </c>
    </row>
    <row r="1129" spans="1:15" x14ac:dyDescent="0.3">
      <c r="A1129" s="2">
        <v>6821</v>
      </c>
      <c r="D1129" t="s">
        <v>3485</v>
      </c>
      <c r="E1129" t="s">
        <v>3560</v>
      </c>
      <c r="H1129">
        <v>750</v>
      </c>
      <c r="O1129" t="s">
        <v>3574</v>
      </c>
    </row>
    <row r="1130" spans="1:15" x14ac:dyDescent="0.3">
      <c r="A1130" s="2">
        <v>6821</v>
      </c>
      <c r="B1130" t="s">
        <v>16</v>
      </c>
      <c r="C1130">
        <v>28</v>
      </c>
      <c r="D1130" t="s">
        <v>2095</v>
      </c>
      <c r="E1130" t="s">
        <v>2633</v>
      </c>
      <c r="F1130" t="s">
        <v>2626</v>
      </c>
      <c r="G1130" t="s">
        <v>24</v>
      </c>
      <c r="H1130" s="42">
        <v>79028</v>
      </c>
      <c r="M1130" t="s">
        <v>417</v>
      </c>
      <c r="O1130" t="s">
        <v>2627</v>
      </c>
    </row>
    <row r="1131" spans="1:15" x14ac:dyDescent="0.3">
      <c r="A1131" s="2">
        <v>6822</v>
      </c>
      <c r="B1131" s="17" t="s">
        <v>51</v>
      </c>
      <c r="C1131">
        <v>29</v>
      </c>
      <c r="D1131" t="s">
        <v>2191</v>
      </c>
      <c r="E1131" t="s">
        <v>1979</v>
      </c>
      <c r="F1131" t="s">
        <v>2645</v>
      </c>
      <c r="G1131" t="s">
        <v>24</v>
      </c>
    </row>
    <row r="1132" spans="1:15" x14ac:dyDescent="0.3">
      <c r="A1132" s="2">
        <v>6822</v>
      </c>
      <c r="B1132" t="s">
        <v>16</v>
      </c>
      <c r="C1132">
        <v>29</v>
      </c>
      <c r="D1132" t="s">
        <v>2095</v>
      </c>
      <c r="E1132" t="s">
        <v>2646</v>
      </c>
      <c r="F1132" t="s">
        <v>2647</v>
      </c>
      <c r="G1132" t="s">
        <v>2156</v>
      </c>
      <c r="H1132" s="42">
        <v>74683</v>
      </c>
      <c r="M1132" t="s">
        <v>417</v>
      </c>
      <c r="O1132" t="s">
        <v>2648</v>
      </c>
    </row>
    <row r="1133" spans="1:15" x14ac:dyDescent="0.3">
      <c r="A1133" s="2">
        <v>6824</v>
      </c>
      <c r="B1133" s="17" t="s">
        <v>51</v>
      </c>
      <c r="C1133">
        <v>29</v>
      </c>
      <c r="D1133" t="s">
        <v>2191</v>
      </c>
      <c r="E1133" t="s">
        <v>2649</v>
      </c>
      <c r="F1133" t="s">
        <v>2650</v>
      </c>
      <c r="G1133" t="s">
        <v>24</v>
      </c>
      <c r="M1133" t="s">
        <v>418</v>
      </c>
      <c r="O1133" t="s">
        <v>2651</v>
      </c>
    </row>
    <row r="1134" spans="1:15" x14ac:dyDescent="0.3">
      <c r="A1134" s="2">
        <v>6825</v>
      </c>
      <c r="B1134" t="s">
        <v>16</v>
      </c>
      <c r="C1134">
        <v>29</v>
      </c>
      <c r="D1134" t="s">
        <v>2095</v>
      </c>
      <c r="E1134" t="s">
        <v>2652</v>
      </c>
      <c r="F1134" t="s">
        <v>1979</v>
      </c>
      <c r="G1134" s="17" t="s">
        <v>439</v>
      </c>
      <c r="H1134" s="42">
        <v>35251</v>
      </c>
      <c r="M1134" t="s">
        <v>417</v>
      </c>
      <c r="O1134" t="s">
        <v>2653</v>
      </c>
    </row>
    <row r="1135" spans="1:15" x14ac:dyDescent="0.3">
      <c r="A1135" s="2">
        <v>6826</v>
      </c>
      <c r="B1135" t="s">
        <v>16</v>
      </c>
      <c r="C1135" t="s">
        <v>2703</v>
      </c>
      <c r="D1135" t="s">
        <v>2095</v>
      </c>
      <c r="E1135" t="s">
        <v>2704</v>
      </c>
      <c r="F1135" t="s">
        <v>1979</v>
      </c>
      <c r="G1135" s="17" t="s">
        <v>439</v>
      </c>
      <c r="M1135" t="s">
        <v>417</v>
      </c>
      <c r="O1135" t="s">
        <v>2705</v>
      </c>
    </row>
    <row r="1136" spans="1:15" x14ac:dyDescent="0.3">
      <c r="A1136" s="2">
        <v>6827</v>
      </c>
      <c r="D1136" t="s">
        <v>3485</v>
      </c>
      <c r="E1136" t="s">
        <v>3561</v>
      </c>
      <c r="H1136">
        <v>650</v>
      </c>
      <c r="O1136" t="s">
        <v>3573</v>
      </c>
    </row>
    <row r="1137" spans="1:15" x14ac:dyDescent="0.3">
      <c r="A1137" s="2">
        <v>6827</v>
      </c>
      <c r="B1137" t="s">
        <v>16</v>
      </c>
      <c r="C1137">
        <v>29</v>
      </c>
      <c r="D1137" t="s">
        <v>2095</v>
      </c>
      <c r="E1137" t="s">
        <v>2654</v>
      </c>
      <c r="F1137" t="s">
        <v>2655</v>
      </c>
      <c r="G1137" t="s">
        <v>437</v>
      </c>
      <c r="H1137" s="42">
        <v>16050</v>
      </c>
      <c r="M1137" t="s">
        <v>417</v>
      </c>
      <c r="O1137" t="s">
        <v>2656</v>
      </c>
    </row>
    <row r="1138" spans="1:15" x14ac:dyDescent="0.3">
      <c r="A1138" s="2">
        <v>6828</v>
      </c>
      <c r="B1138" s="17" t="s">
        <v>51</v>
      </c>
      <c r="C1138">
        <v>29</v>
      </c>
      <c r="D1138" t="s">
        <v>2191</v>
      </c>
      <c r="E1138" t="s">
        <v>2657</v>
      </c>
      <c r="F1138" t="s">
        <v>2658</v>
      </c>
      <c r="G1138" t="s">
        <v>24</v>
      </c>
      <c r="M1138" t="s">
        <v>418</v>
      </c>
      <c r="O1138" t="s">
        <v>2531</v>
      </c>
    </row>
    <row r="1139" spans="1:15" x14ac:dyDescent="0.3">
      <c r="A1139" s="2">
        <v>6829</v>
      </c>
      <c r="B1139" t="s">
        <v>16</v>
      </c>
      <c r="C1139">
        <v>30</v>
      </c>
      <c r="D1139" t="s">
        <v>2095</v>
      </c>
      <c r="E1139" t="s">
        <v>2669</v>
      </c>
      <c r="G1139" t="s">
        <v>24</v>
      </c>
      <c r="H1139" s="42">
        <v>21275</v>
      </c>
      <c r="M1139" t="s">
        <v>417</v>
      </c>
      <c r="O1139" t="s">
        <v>3562</v>
      </c>
    </row>
    <row r="1140" spans="1:15" x14ac:dyDescent="0.3">
      <c r="A1140" s="2">
        <v>6829</v>
      </c>
      <c r="D1140" t="s">
        <v>3485</v>
      </c>
      <c r="E1140" t="s">
        <v>3563</v>
      </c>
      <c r="H1140">
        <v>750</v>
      </c>
      <c r="O1140" t="s">
        <v>3572</v>
      </c>
    </row>
    <row r="1141" spans="1:15" x14ac:dyDescent="0.3">
      <c r="A1141" s="2">
        <v>6830</v>
      </c>
      <c r="B1141" s="17" t="s">
        <v>51</v>
      </c>
      <c r="C1141">
        <v>30</v>
      </c>
      <c r="D1141" t="s">
        <v>2191</v>
      </c>
      <c r="E1141" t="s">
        <v>2671</v>
      </c>
      <c r="F1141" t="s">
        <v>2670</v>
      </c>
      <c r="G1141" t="s">
        <v>24</v>
      </c>
      <c r="M1141" t="s">
        <v>418</v>
      </c>
      <c r="O1141" t="s">
        <v>2531</v>
      </c>
    </row>
    <row r="1142" spans="1:15" x14ac:dyDescent="0.3">
      <c r="A1142" s="2">
        <v>6830</v>
      </c>
      <c r="B1142" s="17" t="s">
        <v>51</v>
      </c>
      <c r="C1142">
        <v>30</v>
      </c>
      <c r="D1142" t="s">
        <v>2191</v>
      </c>
      <c r="E1142" t="s">
        <v>2672</v>
      </c>
      <c r="F1142" t="s">
        <v>2673</v>
      </c>
      <c r="G1142" t="s">
        <v>24</v>
      </c>
      <c r="M1142" t="s">
        <v>418</v>
      </c>
      <c r="O1142" t="s">
        <v>2531</v>
      </c>
    </row>
    <row r="1143" spans="1:15" x14ac:dyDescent="0.3">
      <c r="A1143" s="2">
        <v>6830</v>
      </c>
      <c r="D1143" t="s">
        <v>3485</v>
      </c>
      <c r="E1143" t="s">
        <v>3567</v>
      </c>
      <c r="H1143">
        <v>650</v>
      </c>
      <c r="O1143" t="s">
        <v>3571</v>
      </c>
    </row>
    <row r="1144" spans="1:15" x14ac:dyDescent="0.3">
      <c r="A1144" s="2">
        <v>6830</v>
      </c>
      <c r="B1144" t="s">
        <v>16</v>
      </c>
      <c r="C1144">
        <v>30</v>
      </c>
      <c r="D1144" t="s">
        <v>2095</v>
      </c>
      <c r="E1144" t="s">
        <v>2674</v>
      </c>
      <c r="F1144" t="s">
        <v>266</v>
      </c>
      <c r="G1144" t="s">
        <v>439</v>
      </c>
      <c r="M1144" t="s">
        <v>417</v>
      </c>
      <c r="O1144" t="s">
        <v>2675</v>
      </c>
    </row>
    <row r="1145" spans="1:15" x14ac:dyDescent="0.3">
      <c r="A1145" s="2">
        <v>6831</v>
      </c>
      <c r="B1145" t="s">
        <v>16</v>
      </c>
      <c r="C1145">
        <v>30</v>
      </c>
      <c r="D1145" t="s">
        <v>2095</v>
      </c>
      <c r="E1145" t="s">
        <v>2676</v>
      </c>
      <c r="F1145" t="s">
        <v>2677</v>
      </c>
      <c r="G1145" t="s">
        <v>24</v>
      </c>
      <c r="M1145" t="s">
        <v>417</v>
      </c>
      <c r="O1145" t="s">
        <v>2678</v>
      </c>
    </row>
    <row r="1146" spans="1:15" x14ac:dyDescent="0.3">
      <c r="A1146" s="2">
        <v>6832</v>
      </c>
      <c r="B1146" t="s">
        <v>58</v>
      </c>
      <c r="C1146">
        <v>30</v>
      </c>
      <c r="D1146" t="s">
        <v>2191</v>
      </c>
      <c r="E1146" t="s">
        <v>2679</v>
      </c>
      <c r="F1146" t="s">
        <v>2680</v>
      </c>
      <c r="G1146" t="s">
        <v>24</v>
      </c>
      <c r="M1146" t="s">
        <v>20</v>
      </c>
      <c r="O1146" t="s">
        <v>2681</v>
      </c>
    </row>
    <row r="1147" spans="1:15" x14ac:dyDescent="0.3">
      <c r="A1147" s="2">
        <v>6832</v>
      </c>
      <c r="B1147" t="s">
        <v>16</v>
      </c>
      <c r="C1147">
        <v>30</v>
      </c>
      <c r="D1147" t="s">
        <v>2095</v>
      </c>
      <c r="E1147" t="s">
        <v>2682</v>
      </c>
      <c r="G1147" t="s">
        <v>24</v>
      </c>
      <c r="M1147" t="s">
        <v>417</v>
      </c>
      <c r="O1147" t="s">
        <v>2683</v>
      </c>
    </row>
    <row r="1148" spans="1:15" x14ac:dyDescent="0.3">
      <c r="A1148" s="2">
        <v>6833</v>
      </c>
      <c r="B1148" s="17" t="s">
        <v>51</v>
      </c>
      <c r="C1148">
        <v>30</v>
      </c>
      <c r="D1148" t="s">
        <v>2191</v>
      </c>
      <c r="E1148" t="s">
        <v>2657</v>
      </c>
      <c r="F1148" t="s">
        <v>2685</v>
      </c>
      <c r="G1148" t="s">
        <v>24</v>
      </c>
      <c r="M1148" t="s">
        <v>418</v>
      </c>
      <c r="O1148" t="s">
        <v>2684</v>
      </c>
    </row>
    <row r="1149" spans="1:15" x14ac:dyDescent="0.3">
      <c r="A1149" s="2">
        <v>6834</v>
      </c>
      <c r="B1149" s="17" t="s">
        <v>51</v>
      </c>
      <c r="C1149">
        <v>30</v>
      </c>
      <c r="D1149" t="s">
        <v>2191</v>
      </c>
      <c r="E1149" t="s">
        <v>2686</v>
      </c>
      <c r="F1149" t="s">
        <v>2687</v>
      </c>
      <c r="G1149" t="s">
        <v>24</v>
      </c>
      <c r="M1149" t="s">
        <v>418</v>
      </c>
      <c r="O1149" t="s">
        <v>2684</v>
      </c>
    </row>
    <row r="1150" spans="1:15" x14ac:dyDescent="0.3">
      <c r="A1150" s="2">
        <v>6834</v>
      </c>
      <c r="B1150" t="s">
        <v>16</v>
      </c>
      <c r="C1150">
        <v>30</v>
      </c>
      <c r="D1150" t="s">
        <v>2688</v>
      </c>
      <c r="E1150" t="s">
        <v>2689</v>
      </c>
      <c r="G1150" t="s">
        <v>24</v>
      </c>
      <c r="H1150" s="42">
        <v>71095</v>
      </c>
      <c r="I1150" t="s">
        <v>2747</v>
      </c>
      <c r="M1150" t="s">
        <v>417</v>
      </c>
      <c r="O1150" t="s">
        <v>2690</v>
      </c>
    </row>
    <row r="1151" spans="1:15" x14ac:dyDescent="0.3">
      <c r="A1151" s="2">
        <v>6834</v>
      </c>
      <c r="B1151" t="s">
        <v>16</v>
      </c>
      <c r="C1151">
        <v>31</v>
      </c>
      <c r="D1151" t="s">
        <v>1914</v>
      </c>
      <c r="E1151" t="s">
        <v>866</v>
      </c>
      <c r="F1151" t="s">
        <v>451</v>
      </c>
      <c r="G1151" t="s">
        <v>81</v>
      </c>
      <c r="H1151">
        <v>22161</v>
      </c>
      <c r="I1151" t="s">
        <v>2747</v>
      </c>
      <c r="M1151" t="s">
        <v>417</v>
      </c>
      <c r="O1151" t="s">
        <v>2748</v>
      </c>
    </row>
    <row r="1152" spans="1:15" x14ac:dyDescent="0.3">
      <c r="A1152" s="2">
        <v>6835</v>
      </c>
      <c r="B1152" s="17" t="s">
        <v>51</v>
      </c>
      <c r="C1152">
        <v>30</v>
      </c>
      <c r="D1152" t="s">
        <v>2191</v>
      </c>
      <c r="E1152" t="s">
        <v>2691</v>
      </c>
      <c r="F1152" t="s">
        <v>2692</v>
      </c>
      <c r="G1152" t="s">
        <v>24</v>
      </c>
      <c r="M1152" t="s">
        <v>418</v>
      </c>
      <c r="O1152" t="s">
        <v>2531</v>
      </c>
    </row>
    <row r="1153" spans="1:15" x14ac:dyDescent="0.3">
      <c r="A1153" s="2">
        <v>6835</v>
      </c>
      <c r="B1153" s="17" t="s">
        <v>51</v>
      </c>
      <c r="C1153">
        <v>30</v>
      </c>
      <c r="D1153" t="s">
        <v>2191</v>
      </c>
      <c r="E1153" t="s">
        <v>2693</v>
      </c>
      <c r="F1153" t="s">
        <v>2694</v>
      </c>
      <c r="G1153" t="s">
        <v>24</v>
      </c>
      <c r="M1153" t="s">
        <v>418</v>
      </c>
      <c r="O1153" t="s">
        <v>2695</v>
      </c>
    </row>
    <row r="1154" spans="1:15" x14ac:dyDescent="0.3">
      <c r="A1154" s="2">
        <v>6835</v>
      </c>
      <c r="B1154" t="s">
        <v>16</v>
      </c>
      <c r="C1154">
        <v>30</v>
      </c>
      <c r="D1154" t="s">
        <v>2095</v>
      </c>
      <c r="E1154" t="s">
        <v>2696</v>
      </c>
      <c r="F1154" t="s">
        <v>2697</v>
      </c>
      <c r="G1154" t="s">
        <v>24</v>
      </c>
      <c r="H1154">
        <v>32661</v>
      </c>
      <c r="M1154" t="s">
        <v>417</v>
      </c>
      <c r="O1154" t="s">
        <v>2702</v>
      </c>
    </row>
    <row r="1155" spans="1:15" x14ac:dyDescent="0.3">
      <c r="A1155" s="2">
        <v>6835</v>
      </c>
      <c r="B1155" t="s">
        <v>16</v>
      </c>
      <c r="C1155">
        <v>30</v>
      </c>
      <c r="D1155" t="s">
        <v>2095</v>
      </c>
      <c r="E1155" t="s">
        <v>110</v>
      </c>
      <c r="M1155" t="s">
        <v>417</v>
      </c>
      <c r="O1155" t="s">
        <v>2698</v>
      </c>
    </row>
    <row r="1156" spans="1:15" x14ac:dyDescent="0.3">
      <c r="A1156" s="2">
        <v>6835</v>
      </c>
      <c r="B1156" t="s">
        <v>16</v>
      </c>
      <c r="C1156">
        <v>30</v>
      </c>
      <c r="D1156" t="s">
        <v>2095</v>
      </c>
      <c r="E1156" t="s">
        <v>2700</v>
      </c>
      <c r="F1156" t="s">
        <v>2701</v>
      </c>
      <c r="G1156" t="s">
        <v>442</v>
      </c>
      <c r="M1156" t="s">
        <v>417</v>
      </c>
      <c r="O1156" t="s">
        <v>2699</v>
      </c>
    </row>
    <row r="1157" spans="1:15" x14ac:dyDescent="0.3">
      <c r="A1157" s="2">
        <v>6836</v>
      </c>
      <c r="B1157" s="17" t="s">
        <v>51</v>
      </c>
      <c r="C1157">
        <v>31</v>
      </c>
      <c r="D1157" t="s">
        <v>2191</v>
      </c>
      <c r="E1157" t="s">
        <v>2706</v>
      </c>
      <c r="F1157" t="s">
        <v>2708</v>
      </c>
      <c r="G1157" t="s">
        <v>24</v>
      </c>
      <c r="M1157" t="s">
        <v>418</v>
      </c>
      <c r="O1157" t="s">
        <v>2707</v>
      </c>
    </row>
    <row r="1158" spans="1:15" x14ac:dyDescent="0.3">
      <c r="A1158" s="2">
        <v>6836</v>
      </c>
      <c r="B1158" s="17" t="s">
        <v>51</v>
      </c>
      <c r="C1158">
        <v>31</v>
      </c>
      <c r="D1158" t="s">
        <v>2191</v>
      </c>
      <c r="E1158" t="s">
        <v>2710</v>
      </c>
      <c r="F1158" t="s">
        <v>2709</v>
      </c>
      <c r="G1158" t="s">
        <v>24</v>
      </c>
      <c r="M1158" t="s">
        <v>418</v>
      </c>
      <c r="O1158" t="s">
        <v>2531</v>
      </c>
    </row>
    <row r="1159" spans="1:15" x14ac:dyDescent="0.3">
      <c r="A1159" s="2">
        <v>6836</v>
      </c>
      <c r="B1159" t="s">
        <v>16</v>
      </c>
      <c r="C1159">
        <v>31</v>
      </c>
      <c r="D1159" t="s">
        <v>2095</v>
      </c>
      <c r="E1159" t="s">
        <v>2711</v>
      </c>
      <c r="F1159" t="s">
        <v>2712</v>
      </c>
      <c r="G1159" s="17" t="s">
        <v>437</v>
      </c>
      <c r="H1159" s="42">
        <v>32775</v>
      </c>
      <c r="M1159" t="s">
        <v>417</v>
      </c>
      <c r="O1159" t="s">
        <v>2713</v>
      </c>
    </row>
    <row r="1160" spans="1:15" x14ac:dyDescent="0.3">
      <c r="A1160" s="2">
        <v>6837</v>
      </c>
      <c r="B1160" t="s">
        <v>16</v>
      </c>
      <c r="C1160">
        <v>31</v>
      </c>
      <c r="D1160" t="s">
        <v>2095</v>
      </c>
      <c r="E1160" t="s">
        <v>2714</v>
      </c>
      <c r="F1160" t="s">
        <v>2715</v>
      </c>
      <c r="G1160" s="17" t="s">
        <v>24</v>
      </c>
      <c r="M1160" t="s">
        <v>417</v>
      </c>
      <c r="O1160" t="s">
        <v>2716</v>
      </c>
    </row>
    <row r="1161" spans="1:15" x14ac:dyDescent="0.3">
      <c r="A1161" s="2">
        <v>6837</v>
      </c>
      <c r="B1161" t="s">
        <v>16</v>
      </c>
      <c r="C1161">
        <v>31</v>
      </c>
      <c r="D1161" t="s">
        <v>2095</v>
      </c>
      <c r="E1161" t="s">
        <v>2717</v>
      </c>
      <c r="F1161" t="s">
        <v>2718</v>
      </c>
      <c r="G1161" s="17" t="s">
        <v>42</v>
      </c>
      <c r="M1161" t="s">
        <v>417</v>
      </c>
      <c r="O1161" t="s">
        <v>2719</v>
      </c>
    </row>
    <row r="1162" spans="1:15" x14ac:dyDescent="0.3">
      <c r="A1162" s="2">
        <v>6838</v>
      </c>
      <c r="B1162" s="17" t="s">
        <v>51</v>
      </c>
      <c r="C1162">
        <v>31</v>
      </c>
      <c r="D1162" t="s">
        <v>2191</v>
      </c>
      <c r="E1162" t="s">
        <v>2720</v>
      </c>
      <c r="F1162" t="s">
        <v>2721</v>
      </c>
      <c r="G1162" t="s">
        <v>24</v>
      </c>
      <c r="M1162" t="s">
        <v>418</v>
      </c>
      <c r="O1162" t="s">
        <v>2531</v>
      </c>
    </row>
    <row r="1163" spans="1:15" x14ac:dyDescent="0.3">
      <c r="A1163" s="2">
        <v>6839</v>
      </c>
      <c r="B1163" s="17" t="s">
        <v>51</v>
      </c>
      <c r="C1163">
        <v>31</v>
      </c>
      <c r="D1163" t="s">
        <v>2191</v>
      </c>
      <c r="E1163" t="s">
        <v>2722</v>
      </c>
      <c r="F1163" t="s">
        <v>2723</v>
      </c>
      <c r="G1163" t="s">
        <v>24</v>
      </c>
      <c r="M1163" t="s">
        <v>418</v>
      </c>
      <c r="O1163" t="s">
        <v>2531</v>
      </c>
    </row>
    <row r="1164" spans="1:15" x14ac:dyDescent="0.3">
      <c r="A1164" s="2">
        <v>6839</v>
      </c>
      <c r="B1164" t="s">
        <v>16</v>
      </c>
      <c r="C1164">
        <v>31</v>
      </c>
      <c r="D1164" t="s">
        <v>2095</v>
      </c>
      <c r="E1164" t="s">
        <v>1979</v>
      </c>
      <c r="F1164" t="s">
        <v>2724</v>
      </c>
      <c r="G1164" t="s">
        <v>24</v>
      </c>
      <c r="H1164" s="42">
        <v>57242</v>
      </c>
      <c r="I1164" t="s">
        <v>2569</v>
      </c>
      <c r="M1164" t="s">
        <v>417</v>
      </c>
      <c r="O1164" t="s">
        <v>2733</v>
      </c>
    </row>
    <row r="1165" spans="1:15" x14ac:dyDescent="0.3">
      <c r="A1165" s="2">
        <v>6839</v>
      </c>
      <c r="B1165" t="s">
        <v>16</v>
      </c>
      <c r="C1165">
        <v>31</v>
      </c>
      <c r="D1165" t="s">
        <v>2095</v>
      </c>
      <c r="E1165" t="s">
        <v>2725</v>
      </c>
      <c r="I1165" t="s">
        <v>2569</v>
      </c>
      <c r="M1165" t="s">
        <v>417</v>
      </c>
      <c r="O1165" t="s">
        <v>2734</v>
      </c>
    </row>
    <row r="1166" spans="1:15" x14ac:dyDescent="0.3">
      <c r="A1166" s="2">
        <v>6839</v>
      </c>
      <c r="B1166" t="s">
        <v>16</v>
      </c>
      <c r="C1166">
        <v>31</v>
      </c>
      <c r="D1166" t="s">
        <v>2095</v>
      </c>
      <c r="E1166" t="s">
        <v>2726</v>
      </c>
      <c r="I1166" t="s">
        <v>2569</v>
      </c>
      <c r="M1166" t="s">
        <v>417</v>
      </c>
      <c r="O1166" t="s">
        <v>2735</v>
      </c>
    </row>
    <row r="1167" spans="1:15" x14ac:dyDescent="0.3">
      <c r="A1167" s="2">
        <v>6839</v>
      </c>
      <c r="B1167" t="s">
        <v>16</v>
      </c>
      <c r="C1167">
        <v>31</v>
      </c>
      <c r="D1167" t="s">
        <v>2095</v>
      </c>
      <c r="E1167" t="s">
        <v>2727</v>
      </c>
      <c r="I1167" t="s">
        <v>2569</v>
      </c>
      <c r="M1167" t="s">
        <v>417</v>
      </c>
      <c r="O1167" t="s">
        <v>2736</v>
      </c>
    </row>
    <row r="1168" spans="1:15" x14ac:dyDescent="0.3">
      <c r="A1168" s="2">
        <v>6839</v>
      </c>
      <c r="B1168" t="s">
        <v>16</v>
      </c>
      <c r="C1168">
        <v>31</v>
      </c>
      <c r="D1168" t="s">
        <v>2095</v>
      </c>
      <c r="E1168" t="s">
        <v>2728</v>
      </c>
      <c r="F1168" t="s">
        <v>2729</v>
      </c>
      <c r="I1168" t="s">
        <v>2569</v>
      </c>
      <c r="M1168" t="s">
        <v>417</v>
      </c>
      <c r="O1168" t="s">
        <v>2737</v>
      </c>
    </row>
    <row r="1169" spans="1:15" x14ac:dyDescent="0.3">
      <c r="A1169" s="2">
        <v>6840</v>
      </c>
      <c r="B1169" t="s">
        <v>58</v>
      </c>
      <c r="C1169">
        <v>31</v>
      </c>
      <c r="D1169" t="s">
        <v>2191</v>
      </c>
      <c r="E1169" t="s">
        <v>105</v>
      </c>
      <c r="F1169" t="s">
        <v>2730</v>
      </c>
      <c r="G1169" t="s">
        <v>24</v>
      </c>
      <c r="M1169" t="s">
        <v>20</v>
      </c>
      <c r="O1169" t="s">
        <v>1446</v>
      </c>
    </row>
    <row r="1170" spans="1:15" x14ac:dyDescent="0.3">
      <c r="A1170" s="2">
        <v>6840</v>
      </c>
      <c r="B1170" t="s">
        <v>16</v>
      </c>
      <c r="C1170">
        <v>31</v>
      </c>
      <c r="D1170" t="s">
        <v>2095</v>
      </c>
      <c r="E1170" t="s">
        <v>1979</v>
      </c>
      <c r="F1170" t="s">
        <v>2731</v>
      </c>
      <c r="G1170" t="s">
        <v>437</v>
      </c>
      <c r="H1170" s="42">
        <v>55537</v>
      </c>
      <c r="I1170" t="s">
        <v>2569</v>
      </c>
      <c r="M1170" t="s">
        <v>417</v>
      </c>
      <c r="O1170" t="s">
        <v>2732</v>
      </c>
    </row>
    <row r="1171" spans="1:15" x14ac:dyDescent="0.3">
      <c r="A1171" s="2">
        <v>6840</v>
      </c>
      <c r="B1171" t="s">
        <v>16</v>
      </c>
      <c r="C1171">
        <v>31</v>
      </c>
      <c r="D1171" t="s">
        <v>2095</v>
      </c>
      <c r="E1171" t="s">
        <v>2738</v>
      </c>
      <c r="F1171" t="s">
        <v>2739</v>
      </c>
      <c r="I1171" t="s">
        <v>2569</v>
      </c>
      <c r="M1171" t="s">
        <v>417</v>
      </c>
      <c r="O1171" t="s">
        <v>2740</v>
      </c>
    </row>
    <row r="1172" spans="1:15" x14ac:dyDescent="0.3">
      <c r="A1172" s="2">
        <v>6840</v>
      </c>
      <c r="B1172" t="s">
        <v>16</v>
      </c>
      <c r="C1172">
        <v>31</v>
      </c>
      <c r="D1172" t="s">
        <v>1737</v>
      </c>
      <c r="E1172" t="s">
        <v>2741</v>
      </c>
      <c r="F1172" t="s">
        <v>72</v>
      </c>
      <c r="I1172" t="s">
        <v>2569</v>
      </c>
      <c r="M1172" t="s">
        <v>417</v>
      </c>
      <c r="O1172" t="s">
        <v>2808</v>
      </c>
    </row>
    <row r="1173" spans="1:15" x14ac:dyDescent="0.3">
      <c r="A1173" s="2">
        <v>6841</v>
      </c>
      <c r="D1173" t="s">
        <v>3485</v>
      </c>
      <c r="E1173" t="s">
        <v>3568</v>
      </c>
      <c r="F1173" t="s">
        <v>2754</v>
      </c>
      <c r="G1173" t="s">
        <v>14</v>
      </c>
      <c r="H1173">
        <v>700</v>
      </c>
      <c r="O1173" t="s">
        <v>3570</v>
      </c>
    </row>
    <row r="1174" spans="1:15" x14ac:dyDescent="0.3">
      <c r="A1174" s="2">
        <v>6842</v>
      </c>
      <c r="B1174" s="17" t="s">
        <v>51</v>
      </c>
      <c r="C1174">
        <v>31</v>
      </c>
      <c r="D1174" t="s">
        <v>2191</v>
      </c>
      <c r="E1174" t="s">
        <v>2742</v>
      </c>
      <c r="F1174" t="s">
        <v>2743</v>
      </c>
      <c r="G1174" t="s">
        <v>24</v>
      </c>
      <c r="M1174" t="s">
        <v>418</v>
      </c>
      <c r="O1174" t="s">
        <v>2744</v>
      </c>
    </row>
    <row r="1175" spans="1:15" x14ac:dyDescent="0.3">
      <c r="A1175" s="2">
        <v>6842</v>
      </c>
      <c r="B1175" t="s">
        <v>16</v>
      </c>
      <c r="C1175">
        <v>31</v>
      </c>
      <c r="D1175" t="s">
        <v>2095</v>
      </c>
      <c r="E1175" t="s">
        <v>2745</v>
      </c>
      <c r="F1175" t="s">
        <v>2746</v>
      </c>
      <c r="G1175" t="s">
        <v>437</v>
      </c>
      <c r="H1175" s="42">
        <v>61321</v>
      </c>
      <c r="M1175" t="s">
        <v>417</v>
      </c>
      <c r="O1175" t="s">
        <v>2849</v>
      </c>
    </row>
    <row r="1176" spans="1:15" x14ac:dyDescent="0.3">
      <c r="A1176" s="2">
        <v>6843</v>
      </c>
      <c r="B1176" s="17" t="s">
        <v>51</v>
      </c>
      <c r="C1176">
        <v>32</v>
      </c>
      <c r="D1176" t="s">
        <v>2191</v>
      </c>
      <c r="E1176" t="s">
        <v>2749</v>
      </c>
      <c r="F1176" t="s">
        <v>2750</v>
      </c>
      <c r="G1176" t="s">
        <v>24</v>
      </c>
      <c r="M1176" t="s">
        <v>418</v>
      </c>
      <c r="O1176" t="s">
        <v>2531</v>
      </c>
    </row>
    <row r="1177" spans="1:15" x14ac:dyDescent="0.3">
      <c r="A1177" s="2">
        <v>6843</v>
      </c>
      <c r="B1177" t="s">
        <v>16</v>
      </c>
      <c r="C1177">
        <v>32</v>
      </c>
      <c r="D1177" t="s">
        <v>2095</v>
      </c>
      <c r="E1177" t="s">
        <v>1979</v>
      </c>
      <c r="F1177" t="s">
        <v>2751</v>
      </c>
      <c r="G1177" t="s">
        <v>437</v>
      </c>
      <c r="H1177" s="42">
        <v>26730</v>
      </c>
      <c r="I1177" t="s">
        <v>2569</v>
      </c>
      <c r="M1177" t="s">
        <v>417</v>
      </c>
      <c r="O1177" t="s">
        <v>2757</v>
      </c>
    </row>
    <row r="1178" spans="1:15" x14ac:dyDescent="0.3">
      <c r="A1178" s="2">
        <v>6843</v>
      </c>
      <c r="B1178" t="s">
        <v>16</v>
      </c>
      <c r="C1178">
        <v>32</v>
      </c>
      <c r="D1178" t="s">
        <v>2095</v>
      </c>
      <c r="E1178" t="s">
        <v>2752</v>
      </c>
      <c r="I1178" t="s">
        <v>2569</v>
      </c>
      <c r="M1178" t="s">
        <v>417</v>
      </c>
      <c r="O1178" t="s">
        <v>2753</v>
      </c>
    </row>
    <row r="1179" spans="1:15" x14ac:dyDescent="0.3">
      <c r="A1179" s="2">
        <v>6843</v>
      </c>
      <c r="B1179" t="s">
        <v>16</v>
      </c>
      <c r="C1179">
        <v>32</v>
      </c>
      <c r="D1179" t="s">
        <v>2095</v>
      </c>
      <c r="E1179" t="s">
        <v>2755</v>
      </c>
      <c r="F1179" t="s">
        <v>2754</v>
      </c>
      <c r="I1179" t="s">
        <v>2569</v>
      </c>
      <c r="M1179" t="s">
        <v>417</v>
      </c>
      <c r="O1179" t="s">
        <v>2756</v>
      </c>
    </row>
    <row r="1180" spans="1:15" x14ac:dyDescent="0.3">
      <c r="A1180" s="2">
        <v>6843</v>
      </c>
      <c r="D1180" t="s">
        <v>3485</v>
      </c>
      <c r="E1180" t="s">
        <v>2767</v>
      </c>
      <c r="H1180">
        <v>675</v>
      </c>
      <c r="O1180" t="s">
        <v>3569</v>
      </c>
    </row>
    <row r="1181" spans="1:15" s="16" customFormat="1" x14ac:dyDescent="0.3">
      <c r="A1181" s="15">
        <v>6844</v>
      </c>
      <c r="D1181" s="16" t="s">
        <v>3485</v>
      </c>
      <c r="E1181" s="16" t="s">
        <v>3575</v>
      </c>
      <c r="O1181" s="16" t="s">
        <v>3576</v>
      </c>
    </row>
    <row r="1182" spans="1:15" x14ac:dyDescent="0.3">
      <c r="A1182" s="2">
        <v>6844</v>
      </c>
      <c r="B1182" s="17" t="s">
        <v>51</v>
      </c>
      <c r="C1182">
        <v>32</v>
      </c>
      <c r="D1182" t="s">
        <v>2191</v>
      </c>
      <c r="E1182" t="s">
        <v>2758</v>
      </c>
      <c r="F1182" t="s">
        <v>2759</v>
      </c>
      <c r="G1182" t="s">
        <v>24</v>
      </c>
      <c r="M1182" t="s">
        <v>418</v>
      </c>
      <c r="O1182" t="s">
        <v>2531</v>
      </c>
    </row>
    <row r="1183" spans="1:15" x14ac:dyDescent="0.3">
      <c r="A1183" s="2">
        <v>6844</v>
      </c>
      <c r="B1183" t="s">
        <v>16</v>
      </c>
      <c r="C1183">
        <v>32</v>
      </c>
      <c r="D1183" t="s">
        <v>2095</v>
      </c>
      <c r="E1183" t="s">
        <v>2760</v>
      </c>
      <c r="F1183" t="s">
        <v>2761</v>
      </c>
      <c r="G1183" t="s">
        <v>2156</v>
      </c>
      <c r="H1183" s="42">
        <v>56964</v>
      </c>
      <c r="I1183" t="s">
        <v>2569</v>
      </c>
      <c r="M1183" t="s">
        <v>417</v>
      </c>
      <c r="O1183" t="s">
        <v>2762</v>
      </c>
    </row>
    <row r="1184" spans="1:15" x14ac:dyDescent="0.3">
      <c r="A1184" s="2">
        <v>6844</v>
      </c>
      <c r="B1184" t="s">
        <v>16</v>
      </c>
      <c r="C1184">
        <v>32</v>
      </c>
      <c r="D1184" t="s">
        <v>2095</v>
      </c>
      <c r="E1184" t="s">
        <v>2763</v>
      </c>
      <c r="G1184" t="s">
        <v>81</v>
      </c>
      <c r="I1184" t="s">
        <v>2569</v>
      </c>
      <c r="M1184" t="s">
        <v>417</v>
      </c>
      <c r="O1184" t="s">
        <v>2764</v>
      </c>
    </row>
    <row r="1185" spans="1:15" x14ac:dyDescent="0.3">
      <c r="A1185" s="2">
        <v>6844</v>
      </c>
      <c r="B1185" t="s">
        <v>16</v>
      </c>
      <c r="C1185">
        <v>32</v>
      </c>
      <c r="D1185" t="s">
        <v>2095</v>
      </c>
      <c r="E1185" t="s">
        <v>2765</v>
      </c>
      <c r="F1185" t="s">
        <v>1483</v>
      </c>
      <c r="G1185" t="s">
        <v>24</v>
      </c>
      <c r="I1185" t="s">
        <v>2569</v>
      </c>
      <c r="M1185" t="s">
        <v>417</v>
      </c>
      <c r="O1185" t="s">
        <v>2766</v>
      </c>
    </row>
    <row r="1186" spans="1:15" x14ac:dyDescent="0.3">
      <c r="A1186" s="2">
        <v>6844</v>
      </c>
      <c r="B1186" t="s">
        <v>16</v>
      </c>
      <c r="C1186">
        <v>32</v>
      </c>
      <c r="D1186" t="s">
        <v>2095</v>
      </c>
      <c r="E1186" t="s">
        <v>2767</v>
      </c>
      <c r="F1186" t="s">
        <v>72</v>
      </c>
      <c r="G1186" t="s">
        <v>14</v>
      </c>
      <c r="I1186" t="s">
        <v>2569</v>
      </c>
      <c r="M1186" t="s">
        <v>417</v>
      </c>
      <c r="O1186" t="s">
        <v>2768</v>
      </c>
    </row>
    <row r="1187" spans="1:15" x14ac:dyDescent="0.3">
      <c r="A1187" s="2">
        <v>6844</v>
      </c>
      <c r="B1187" t="s">
        <v>16</v>
      </c>
      <c r="C1187">
        <v>32</v>
      </c>
      <c r="D1187" t="s">
        <v>2095</v>
      </c>
      <c r="E1187" t="s">
        <v>3623</v>
      </c>
      <c r="F1187" t="s">
        <v>41</v>
      </c>
      <c r="G1187" t="s">
        <v>42</v>
      </c>
      <c r="I1187" t="s">
        <v>2569</v>
      </c>
      <c r="M1187" t="s">
        <v>417</v>
      </c>
      <c r="O1187" t="s">
        <v>2769</v>
      </c>
    </row>
    <row r="1188" spans="1:15" x14ac:dyDescent="0.3">
      <c r="A1188" s="2">
        <v>6845</v>
      </c>
      <c r="B1188" s="17" t="s">
        <v>51</v>
      </c>
      <c r="C1188">
        <v>32</v>
      </c>
      <c r="D1188" t="s">
        <v>2191</v>
      </c>
      <c r="E1188" t="s">
        <v>1979</v>
      </c>
      <c r="F1188" t="s">
        <v>2770</v>
      </c>
      <c r="G1188" t="s">
        <v>24</v>
      </c>
      <c r="M1188" t="s">
        <v>418</v>
      </c>
      <c r="O1188" t="s">
        <v>2531</v>
      </c>
    </row>
    <row r="1189" spans="1:15" x14ac:dyDescent="0.3">
      <c r="A1189" s="2">
        <v>6845</v>
      </c>
      <c r="B1189" t="s">
        <v>16</v>
      </c>
      <c r="C1189">
        <v>32</v>
      </c>
      <c r="D1189" t="s">
        <v>2095</v>
      </c>
      <c r="E1189" t="s">
        <v>2760</v>
      </c>
      <c r="F1189" t="s">
        <v>2771</v>
      </c>
      <c r="G1189" t="s">
        <v>444</v>
      </c>
      <c r="I1189" t="s">
        <v>2569</v>
      </c>
      <c r="M1189" t="s">
        <v>417</v>
      </c>
      <c r="O1189" t="s">
        <v>2777</v>
      </c>
    </row>
    <row r="1190" spans="1:15" x14ac:dyDescent="0.3">
      <c r="A1190" s="2">
        <v>6845</v>
      </c>
      <c r="B1190" t="s">
        <v>16</v>
      </c>
      <c r="C1190">
        <v>32</v>
      </c>
      <c r="D1190" t="s">
        <v>2095</v>
      </c>
      <c r="E1190" t="s">
        <v>2774</v>
      </c>
      <c r="F1190" t="s">
        <v>266</v>
      </c>
      <c r="G1190" t="s">
        <v>24</v>
      </c>
      <c r="I1190" t="s">
        <v>2569</v>
      </c>
      <c r="M1190" t="s">
        <v>417</v>
      </c>
      <c r="O1190" t="s">
        <v>2772</v>
      </c>
    </row>
    <row r="1191" spans="1:15" x14ac:dyDescent="0.3">
      <c r="A1191" s="2">
        <v>6845</v>
      </c>
      <c r="B1191" t="s">
        <v>16</v>
      </c>
      <c r="C1191">
        <v>32</v>
      </c>
      <c r="D1191" t="s">
        <v>2095</v>
      </c>
      <c r="E1191" t="s">
        <v>2775</v>
      </c>
      <c r="F1191" t="s">
        <v>162</v>
      </c>
      <c r="G1191" t="s">
        <v>14</v>
      </c>
      <c r="I1191" t="s">
        <v>2569</v>
      </c>
      <c r="M1191" t="s">
        <v>417</v>
      </c>
      <c r="O1191" t="s">
        <v>2773</v>
      </c>
    </row>
    <row r="1192" spans="1:15" x14ac:dyDescent="0.3">
      <c r="A1192" s="2">
        <v>6845</v>
      </c>
      <c r="B1192" t="s">
        <v>16</v>
      </c>
      <c r="C1192">
        <v>32</v>
      </c>
      <c r="D1192" t="s">
        <v>2095</v>
      </c>
      <c r="E1192" t="s">
        <v>2776</v>
      </c>
      <c r="F1192" t="s">
        <v>108</v>
      </c>
      <c r="G1192" t="s">
        <v>42</v>
      </c>
      <c r="I1192" t="s">
        <v>2569</v>
      </c>
      <c r="M1192" t="s">
        <v>417</v>
      </c>
      <c r="O1192" t="s">
        <v>2773</v>
      </c>
    </row>
    <row r="1193" spans="1:15" x14ac:dyDescent="0.3">
      <c r="A1193" s="2">
        <v>6846</v>
      </c>
      <c r="D1193" t="s">
        <v>3485</v>
      </c>
      <c r="E1193" t="s">
        <v>3577</v>
      </c>
      <c r="H1193">
        <v>600</v>
      </c>
      <c r="O1193" t="s">
        <v>3578</v>
      </c>
    </row>
    <row r="1194" spans="1:15" x14ac:dyDescent="0.3">
      <c r="A1194" s="2">
        <v>6846</v>
      </c>
      <c r="B1194" s="17" t="s">
        <v>51</v>
      </c>
      <c r="C1194">
        <v>32</v>
      </c>
      <c r="D1194" t="s">
        <v>2191</v>
      </c>
      <c r="E1194" t="s">
        <v>2778</v>
      </c>
      <c r="F1194" t="s">
        <v>2779</v>
      </c>
      <c r="G1194" t="s">
        <v>24</v>
      </c>
      <c r="M1194" t="s">
        <v>418</v>
      </c>
      <c r="O1194" t="s">
        <v>2531</v>
      </c>
    </row>
    <row r="1195" spans="1:15" x14ac:dyDescent="0.3">
      <c r="A1195" s="2">
        <v>6846</v>
      </c>
      <c r="B1195" s="17" t="s">
        <v>51</v>
      </c>
      <c r="C1195">
        <v>32</v>
      </c>
      <c r="D1195" t="s">
        <v>2191</v>
      </c>
      <c r="E1195" t="s">
        <v>2781</v>
      </c>
      <c r="F1195" t="s">
        <v>2780</v>
      </c>
      <c r="G1195" t="s">
        <v>24</v>
      </c>
      <c r="M1195" t="s">
        <v>418</v>
      </c>
      <c r="O1195" t="s">
        <v>2782</v>
      </c>
    </row>
    <row r="1196" spans="1:15" x14ac:dyDescent="0.3">
      <c r="A1196" s="2">
        <v>6846</v>
      </c>
      <c r="B1196" t="s">
        <v>16</v>
      </c>
      <c r="C1196">
        <v>32</v>
      </c>
      <c r="D1196" t="s">
        <v>2095</v>
      </c>
      <c r="E1196" t="s">
        <v>2783</v>
      </c>
      <c r="F1196" t="s">
        <v>2784</v>
      </c>
      <c r="G1196" t="s">
        <v>437</v>
      </c>
      <c r="H1196" s="42">
        <v>13600</v>
      </c>
      <c r="M1196" t="s">
        <v>417</v>
      </c>
      <c r="O1196" t="s">
        <v>2785</v>
      </c>
    </row>
    <row r="1197" spans="1:15" x14ac:dyDescent="0.3">
      <c r="A1197" s="2">
        <v>6847</v>
      </c>
      <c r="B1197" s="17" t="s">
        <v>51</v>
      </c>
      <c r="C1197">
        <v>32</v>
      </c>
      <c r="D1197" t="s">
        <v>2191</v>
      </c>
      <c r="E1197" t="s">
        <v>2786</v>
      </c>
      <c r="F1197" t="s">
        <v>2787</v>
      </c>
      <c r="G1197" t="s">
        <v>24</v>
      </c>
      <c r="M1197" t="s">
        <v>418</v>
      </c>
      <c r="O1197" t="s">
        <v>2788</v>
      </c>
    </row>
    <row r="1198" spans="1:15" x14ac:dyDescent="0.3">
      <c r="A1198" s="2">
        <v>6847</v>
      </c>
      <c r="B1198" s="17" t="s">
        <v>51</v>
      </c>
      <c r="C1198">
        <v>32</v>
      </c>
      <c r="D1198" t="s">
        <v>2191</v>
      </c>
      <c r="E1198" t="s">
        <v>2790</v>
      </c>
      <c r="F1198" t="s">
        <v>2789</v>
      </c>
      <c r="G1198" t="s">
        <v>24</v>
      </c>
      <c r="M1198" t="s">
        <v>418</v>
      </c>
      <c r="O1198" t="s">
        <v>2531</v>
      </c>
    </row>
    <row r="1199" spans="1:15" x14ac:dyDescent="0.3">
      <c r="A1199" s="2">
        <v>6847</v>
      </c>
      <c r="B1199" s="17" t="s">
        <v>51</v>
      </c>
      <c r="C1199">
        <v>32</v>
      </c>
      <c r="D1199" t="s">
        <v>2191</v>
      </c>
      <c r="E1199" t="s">
        <v>2791</v>
      </c>
      <c r="F1199" t="s">
        <v>2792</v>
      </c>
      <c r="G1199" t="s">
        <v>24</v>
      </c>
      <c r="M1199" t="s">
        <v>418</v>
      </c>
      <c r="O1199" t="s">
        <v>2793</v>
      </c>
    </row>
    <row r="1200" spans="1:15" x14ac:dyDescent="0.3">
      <c r="A1200" s="2">
        <v>6847</v>
      </c>
      <c r="B1200" t="s">
        <v>16</v>
      </c>
      <c r="C1200">
        <v>32</v>
      </c>
      <c r="D1200" t="s">
        <v>2095</v>
      </c>
      <c r="E1200" t="s">
        <v>2794</v>
      </c>
      <c r="G1200" t="s">
        <v>24</v>
      </c>
      <c r="H1200" s="42">
        <v>75975</v>
      </c>
      <c r="I1200" t="s">
        <v>2569</v>
      </c>
      <c r="M1200" t="s">
        <v>417</v>
      </c>
      <c r="O1200" t="s">
        <v>2797</v>
      </c>
    </row>
    <row r="1201" spans="1:15" x14ac:dyDescent="0.3">
      <c r="A1201" s="2">
        <v>6847</v>
      </c>
      <c r="B1201" t="s">
        <v>16</v>
      </c>
      <c r="C1201">
        <v>32</v>
      </c>
      <c r="D1201" t="s">
        <v>2095</v>
      </c>
      <c r="E1201" t="s">
        <v>2795</v>
      </c>
      <c r="G1201" t="s">
        <v>24</v>
      </c>
      <c r="I1201" t="s">
        <v>2569</v>
      </c>
      <c r="M1201" t="s">
        <v>417</v>
      </c>
      <c r="O1201" t="s">
        <v>2796</v>
      </c>
    </row>
    <row r="1202" spans="1:15" x14ac:dyDescent="0.3">
      <c r="A1202" s="2">
        <v>6848</v>
      </c>
      <c r="B1202" t="s">
        <v>59</v>
      </c>
      <c r="C1202">
        <v>32</v>
      </c>
      <c r="D1202" t="s">
        <v>2191</v>
      </c>
      <c r="E1202" t="s">
        <v>2798</v>
      </c>
      <c r="F1202" t="s">
        <v>2799</v>
      </c>
      <c r="G1202" t="s">
        <v>24</v>
      </c>
      <c r="M1202" t="s">
        <v>20</v>
      </c>
      <c r="O1202" t="s">
        <v>2800</v>
      </c>
    </row>
    <row r="1203" spans="1:15" x14ac:dyDescent="0.3">
      <c r="A1203" s="2">
        <v>6849</v>
      </c>
      <c r="B1203" s="17" t="s">
        <v>51</v>
      </c>
      <c r="C1203">
        <v>32</v>
      </c>
      <c r="D1203" t="s">
        <v>2191</v>
      </c>
      <c r="E1203" t="s">
        <v>2790</v>
      </c>
      <c r="F1203" t="s">
        <v>2801</v>
      </c>
      <c r="G1203" t="s">
        <v>24</v>
      </c>
      <c r="M1203" t="s">
        <v>418</v>
      </c>
      <c r="O1203" t="s">
        <v>2531</v>
      </c>
    </row>
    <row r="1204" spans="1:15" x14ac:dyDescent="0.3">
      <c r="A1204" s="2">
        <v>6849</v>
      </c>
      <c r="B1204" s="17" t="s">
        <v>51</v>
      </c>
      <c r="C1204">
        <v>32</v>
      </c>
      <c r="D1204" t="s">
        <v>2191</v>
      </c>
      <c r="E1204" t="s">
        <v>308</v>
      </c>
      <c r="F1204" t="s">
        <v>72</v>
      </c>
      <c r="G1204" t="s">
        <v>14</v>
      </c>
      <c r="H1204">
        <v>200</v>
      </c>
      <c r="M1204" t="s">
        <v>418</v>
      </c>
      <c r="O1204" t="s">
        <v>2531</v>
      </c>
    </row>
    <row r="1205" spans="1:15" x14ac:dyDescent="0.3">
      <c r="A1205" s="2">
        <v>6849</v>
      </c>
      <c r="B1205" t="s">
        <v>16</v>
      </c>
      <c r="C1205">
        <v>32</v>
      </c>
      <c r="D1205" t="s">
        <v>2095</v>
      </c>
      <c r="E1205" t="s">
        <v>1444</v>
      </c>
      <c r="F1205" t="s">
        <v>451</v>
      </c>
      <c r="G1205" t="s">
        <v>81</v>
      </c>
      <c r="H1205">
        <v>2200</v>
      </c>
      <c r="J1205" t="s">
        <v>66</v>
      </c>
      <c r="K1205">
        <v>3</v>
      </c>
      <c r="M1205" t="s">
        <v>417</v>
      </c>
      <c r="O1205" t="s">
        <v>2802</v>
      </c>
    </row>
    <row r="1206" spans="1:15" x14ac:dyDescent="0.3">
      <c r="A1206" s="2">
        <v>6850</v>
      </c>
      <c r="B1206" t="s">
        <v>16</v>
      </c>
      <c r="C1206">
        <v>33</v>
      </c>
      <c r="D1206" t="s">
        <v>2095</v>
      </c>
      <c r="E1206" t="s">
        <v>2809</v>
      </c>
      <c r="H1206" s="42">
        <v>45764</v>
      </c>
      <c r="I1206" t="s">
        <v>2569</v>
      </c>
      <c r="M1206" t="s">
        <v>417</v>
      </c>
      <c r="O1206" t="s">
        <v>2827</v>
      </c>
    </row>
    <row r="1207" spans="1:15" x14ac:dyDescent="0.3">
      <c r="A1207" s="2">
        <v>6850</v>
      </c>
      <c r="B1207" t="s">
        <v>16</v>
      </c>
      <c r="C1207">
        <v>33</v>
      </c>
      <c r="D1207" t="s">
        <v>1659</v>
      </c>
      <c r="E1207" t="s">
        <v>1962</v>
      </c>
      <c r="F1207" t="s">
        <v>451</v>
      </c>
      <c r="G1207" t="s">
        <v>81</v>
      </c>
      <c r="I1207" t="s">
        <v>2569</v>
      </c>
      <c r="M1207" t="s">
        <v>417</v>
      </c>
      <c r="O1207" t="s">
        <v>2828</v>
      </c>
    </row>
    <row r="1208" spans="1:15" x14ac:dyDescent="0.3">
      <c r="A1208" s="2">
        <v>6851</v>
      </c>
      <c r="D1208" t="s">
        <v>3485</v>
      </c>
      <c r="E1208" t="s">
        <v>3579</v>
      </c>
      <c r="H1208">
        <f>3*700+600</f>
        <v>2700</v>
      </c>
      <c r="O1208" t="s">
        <v>3580</v>
      </c>
    </row>
    <row r="1209" spans="1:15" x14ac:dyDescent="0.3">
      <c r="A1209" s="2">
        <v>6851</v>
      </c>
      <c r="B1209" s="17" t="s">
        <v>51</v>
      </c>
      <c r="C1209">
        <v>33</v>
      </c>
      <c r="D1209" t="s">
        <v>2191</v>
      </c>
      <c r="E1209" t="s">
        <v>2810</v>
      </c>
      <c r="G1209" t="s">
        <v>24</v>
      </c>
      <c r="M1209" t="s">
        <v>20</v>
      </c>
      <c r="O1209" t="s">
        <v>2531</v>
      </c>
    </row>
    <row r="1210" spans="1:15" x14ac:dyDescent="0.3">
      <c r="A1210" s="2">
        <v>6852</v>
      </c>
      <c r="D1210" t="s">
        <v>3485</v>
      </c>
      <c r="E1210" t="s">
        <v>3581</v>
      </c>
      <c r="H1210">
        <f>2*700</f>
        <v>1400</v>
      </c>
      <c r="O1210" t="s">
        <v>3582</v>
      </c>
    </row>
    <row r="1211" spans="1:15" x14ac:dyDescent="0.3">
      <c r="A1211" s="2">
        <v>6852</v>
      </c>
      <c r="B1211" s="17" t="s">
        <v>51</v>
      </c>
      <c r="C1211">
        <v>33</v>
      </c>
      <c r="D1211" t="s">
        <v>2191</v>
      </c>
      <c r="E1211" t="s">
        <v>2811</v>
      </c>
      <c r="G1211" t="s">
        <v>24</v>
      </c>
      <c r="M1211" t="s">
        <v>20</v>
      </c>
      <c r="O1211" t="s">
        <v>2812</v>
      </c>
    </row>
    <row r="1212" spans="1:15" x14ac:dyDescent="0.3">
      <c r="A1212" s="2">
        <v>6852</v>
      </c>
      <c r="B1212" t="s">
        <v>16</v>
      </c>
      <c r="C1212">
        <v>33</v>
      </c>
      <c r="D1212" t="s">
        <v>2095</v>
      </c>
      <c r="E1212" t="s">
        <v>2809</v>
      </c>
      <c r="H1212" s="42">
        <v>52474</v>
      </c>
      <c r="M1212" t="s">
        <v>417</v>
      </c>
      <c r="O1212" t="s">
        <v>2813</v>
      </c>
    </row>
    <row r="1213" spans="1:15" x14ac:dyDescent="0.3">
      <c r="A1213" s="2">
        <v>6853</v>
      </c>
      <c r="B1213" s="17" t="s">
        <v>51</v>
      </c>
      <c r="C1213">
        <v>33</v>
      </c>
      <c r="D1213" t="s">
        <v>2191</v>
      </c>
      <c r="E1213" t="s">
        <v>1951</v>
      </c>
      <c r="G1213" t="s">
        <v>24</v>
      </c>
      <c r="M1213" t="s">
        <v>20</v>
      </c>
      <c r="O1213" t="s">
        <v>2814</v>
      </c>
    </row>
    <row r="1214" spans="1:15" x14ac:dyDescent="0.3">
      <c r="A1214" s="2">
        <v>6853</v>
      </c>
      <c r="D1214" t="s">
        <v>3485</v>
      </c>
      <c r="E1214" t="s">
        <v>3583</v>
      </c>
      <c r="H1214">
        <v>750</v>
      </c>
      <c r="O1214" t="s">
        <v>3584</v>
      </c>
    </row>
    <row r="1215" spans="1:15" x14ac:dyDescent="0.3">
      <c r="A1215" s="2">
        <v>6853</v>
      </c>
      <c r="B1215" t="s">
        <v>16</v>
      </c>
      <c r="C1215">
        <v>33</v>
      </c>
      <c r="D1215" t="s">
        <v>2095</v>
      </c>
      <c r="E1215" t="s">
        <v>2809</v>
      </c>
      <c r="H1215" s="42">
        <v>74232</v>
      </c>
      <c r="M1215" t="s">
        <v>417</v>
      </c>
      <c r="O1215" t="s">
        <v>2815</v>
      </c>
    </row>
    <row r="1216" spans="1:15" x14ac:dyDescent="0.3">
      <c r="A1216" s="2">
        <v>6854</v>
      </c>
      <c r="B1216" s="17" t="s">
        <v>51</v>
      </c>
      <c r="C1216">
        <v>33</v>
      </c>
      <c r="D1216" t="s">
        <v>2191</v>
      </c>
      <c r="E1216" t="s">
        <v>2816</v>
      </c>
      <c r="G1216" t="s">
        <v>24</v>
      </c>
      <c r="M1216" t="s">
        <v>20</v>
      </c>
      <c r="O1216" t="s">
        <v>2817</v>
      </c>
    </row>
    <row r="1217" spans="1:15" x14ac:dyDescent="0.3">
      <c r="A1217" s="2">
        <v>6854</v>
      </c>
      <c r="D1217" t="s">
        <v>3485</v>
      </c>
      <c r="E1217" t="s">
        <v>3585</v>
      </c>
      <c r="F1217" t="s">
        <v>3586</v>
      </c>
      <c r="G1217" t="s">
        <v>24</v>
      </c>
      <c r="H1217">
        <v>750</v>
      </c>
      <c r="O1217" t="s">
        <v>3584</v>
      </c>
    </row>
    <row r="1218" spans="1:15" x14ac:dyDescent="0.3">
      <c r="A1218" s="2">
        <v>6854</v>
      </c>
      <c r="B1218" t="s">
        <v>16</v>
      </c>
      <c r="C1218">
        <v>33</v>
      </c>
      <c r="D1218" t="s">
        <v>2302</v>
      </c>
      <c r="E1218" t="s">
        <v>2819</v>
      </c>
      <c r="F1218" t="s">
        <v>2820</v>
      </c>
      <c r="G1218" t="s">
        <v>14</v>
      </c>
      <c r="H1218" s="42">
        <v>3550</v>
      </c>
      <c r="M1218" t="s">
        <v>417</v>
      </c>
      <c r="O1218" t="s">
        <v>2818</v>
      </c>
    </row>
    <row r="1219" spans="1:15" x14ac:dyDescent="0.3">
      <c r="A1219" s="2">
        <v>6855</v>
      </c>
      <c r="B1219" s="17" t="s">
        <v>51</v>
      </c>
      <c r="C1219">
        <v>33</v>
      </c>
      <c r="D1219" t="s">
        <v>2191</v>
      </c>
      <c r="E1219" t="s">
        <v>2710</v>
      </c>
      <c r="F1219" t="s">
        <v>2821</v>
      </c>
      <c r="G1219" t="s">
        <v>24</v>
      </c>
      <c r="M1219" t="s">
        <v>20</v>
      </c>
      <c r="O1219" t="s">
        <v>2822</v>
      </c>
    </row>
    <row r="1220" spans="1:15" x14ac:dyDescent="0.3">
      <c r="A1220" s="2">
        <v>6855</v>
      </c>
      <c r="B1220" t="s">
        <v>16</v>
      </c>
      <c r="C1220">
        <v>33</v>
      </c>
      <c r="D1220" t="s">
        <v>2095</v>
      </c>
      <c r="E1220" t="s">
        <v>2809</v>
      </c>
      <c r="H1220" s="42">
        <v>30115</v>
      </c>
      <c r="M1220" t="s">
        <v>417</v>
      </c>
      <c r="O1220" t="s">
        <v>2823</v>
      </c>
    </row>
    <row r="1221" spans="1:15" x14ac:dyDescent="0.3">
      <c r="A1221" s="2">
        <v>6856</v>
      </c>
      <c r="D1221" t="s">
        <v>3485</v>
      </c>
      <c r="E1221" t="s">
        <v>3587</v>
      </c>
      <c r="H1221">
        <v>700</v>
      </c>
      <c r="O1221" t="s">
        <v>3584</v>
      </c>
    </row>
    <row r="1222" spans="1:15" x14ac:dyDescent="0.3">
      <c r="A1222" s="2">
        <v>6856</v>
      </c>
      <c r="D1222" t="s">
        <v>3485</v>
      </c>
      <c r="E1222" t="s">
        <v>3585</v>
      </c>
      <c r="F1222" t="s">
        <v>351</v>
      </c>
      <c r="G1222" t="s">
        <v>24</v>
      </c>
      <c r="H1222">
        <f>750+875+750+750+725</f>
        <v>3850</v>
      </c>
      <c r="O1222" t="s">
        <v>3588</v>
      </c>
    </row>
    <row r="1223" spans="1:15" x14ac:dyDescent="0.3">
      <c r="A1223" s="2">
        <v>6856</v>
      </c>
      <c r="B1223" t="s">
        <v>16</v>
      </c>
      <c r="C1223">
        <v>33</v>
      </c>
      <c r="D1223" t="s">
        <v>2095</v>
      </c>
      <c r="E1223" t="s">
        <v>2809</v>
      </c>
      <c r="H1223" s="42">
        <v>14100</v>
      </c>
      <c r="M1223" t="s">
        <v>417</v>
      </c>
      <c r="O1223" t="s">
        <v>2824</v>
      </c>
    </row>
    <row r="1224" spans="1:15" x14ac:dyDescent="0.3">
      <c r="A1224" s="2">
        <v>6857</v>
      </c>
      <c r="B1224" s="17" t="s">
        <v>51</v>
      </c>
      <c r="C1224">
        <v>34</v>
      </c>
      <c r="D1224" t="s">
        <v>2191</v>
      </c>
      <c r="E1224" s="17" t="s">
        <v>2829</v>
      </c>
      <c r="F1224" t="s">
        <v>2830</v>
      </c>
      <c r="G1224" t="s">
        <v>24</v>
      </c>
      <c r="M1224" t="s">
        <v>20</v>
      </c>
      <c r="O1224" t="s">
        <v>2831</v>
      </c>
    </row>
    <row r="1225" spans="1:15" x14ac:dyDescent="0.3">
      <c r="A1225" s="2">
        <v>6857</v>
      </c>
      <c r="B1225" t="s">
        <v>16</v>
      </c>
      <c r="C1225">
        <v>34</v>
      </c>
      <c r="D1225" t="s">
        <v>2095</v>
      </c>
      <c r="E1225" t="s">
        <v>2809</v>
      </c>
      <c r="H1225" s="42">
        <v>86958</v>
      </c>
      <c r="I1225" t="s">
        <v>2569</v>
      </c>
      <c r="J1225" t="s">
        <v>66</v>
      </c>
      <c r="M1225" t="s">
        <v>417</v>
      </c>
      <c r="O1225" t="s">
        <v>2835</v>
      </c>
    </row>
    <row r="1226" spans="1:15" x14ac:dyDescent="0.3">
      <c r="A1226" s="2">
        <v>6857</v>
      </c>
      <c r="B1226" t="s">
        <v>16</v>
      </c>
      <c r="C1226">
        <v>35</v>
      </c>
      <c r="D1226" t="s">
        <v>1703</v>
      </c>
      <c r="E1226" t="s">
        <v>2875</v>
      </c>
      <c r="F1226" t="s">
        <v>2876</v>
      </c>
      <c r="G1226" t="s">
        <v>24</v>
      </c>
      <c r="H1226">
        <v>21875</v>
      </c>
      <c r="I1226" t="s">
        <v>2569</v>
      </c>
      <c r="M1226" t="s">
        <v>417</v>
      </c>
      <c r="O1226" t="s">
        <v>2877</v>
      </c>
    </row>
    <row r="1227" spans="1:15" x14ac:dyDescent="0.3">
      <c r="A1227" s="2">
        <v>6858</v>
      </c>
      <c r="B1227" s="17" t="s">
        <v>51</v>
      </c>
      <c r="C1227">
        <v>34</v>
      </c>
      <c r="D1227" t="s">
        <v>2191</v>
      </c>
      <c r="E1227" t="s">
        <v>2832</v>
      </c>
      <c r="F1227" t="s">
        <v>2833</v>
      </c>
      <c r="G1227" t="s">
        <v>24</v>
      </c>
      <c r="M1227" t="s">
        <v>20</v>
      </c>
      <c r="O1227" t="s">
        <v>2834</v>
      </c>
    </row>
    <row r="1228" spans="1:15" x14ac:dyDescent="0.3">
      <c r="A1228" s="2">
        <v>6858</v>
      </c>
      <c r="B1228" t="s">
        <v>16</v>
      </c>
      <c r="C1228">
        <v>34</v>
      </c>
      <c r="D1228" t="s">
        <v>2095</v>
      </c>
      <c r="E1228" t="s">
        <v>2809</v>
      </c>
      <c r="H1228" s="42">
        <v>2775</v>
      </c>
      <c r="J1228" t="s">
        <v>66</v>
      </c>
      <c r="M1228" t="s">
        <v>417</v>
      </c>
      <c r="O1228" t="s">
        <v>2836</v>
      </c>
    </row>
    <row r="1229" spans="1:15" x14ac:dyDescent="0.3">
      <c r="A1229" s="2">
        <v>6859</v>
      </c>
      <c r="B1229" t="s">
        <v>16</v>
      </c>
      <c r="C1229">
        <v>34</v>
      </c>
      <c r="D1229" t="s">
        <v>2095</v>
      </c>
      <c r="E1229" t="s">
        <v>2809</v>
      </c>
      <c r="H1229" s="42">
        <v>10075</v>
      </c>
      <c r="J1229" t="s">
        <v>66</v>
      </c>
      <c r="M1229" t="s">
        <v>417</v>
      </c>
      <c r="O1229" t="s">
        <v>2837</v>
      </c>
    </row>
    <row r="1230" spans="1:15" x14ac:dyDescent="0.3">
      <c r="A1230" s="2">
        <v>6860</v>
      </c>
      <c r="B1230" s="17" t="s">
        <v>51</v>
      </c>
      <c r="C1230">
        <v>34</v>
      </c>
      <c r="D1230" t="s">
        <v>2838</v>
      </c>
      <c r="E1230" t="s">
        <v>2839</v>
      </c>
      <c r="F1230" t="s">
        <v>2840</v>
      </c>
      <c r="G1230" t="s">
        <v>24</v>
      </c>
      <c r="M1230" t="s">
        <v>20</v>
      </c>
      <c r="O1230" t="s">
        <v>2841</v>
      </c>
    </row>
    <row r="1231" spans="1:15" x14ac:dyDescent="0.3">
      <c r="A1231" s="2">
        <v>6861</v>
      </c>
      <c r="B1231" s="17" t="s">
        <v>51</v>
      </c>
      <c r="C1231">
        <v>34</v>
      </c>
      <c r="D1231" t="s">
        <v>2191</v>
      </c>
      <c r="E1231" t="s">
        <v>2842</v>
      </c>
      <c r="F1231" t="s">
        <v>2843</v>
      </c>
      <c r="G1231" t="s">
        <v>24</v>
      </c>
      <c r="M1231" t="s">
        <v>20</v>
      </c>
      <c r="O1231" t="s">
        <v>2874</v>
      </c>
    </row>
    <row r="1232" spans="1:15" x14ac:dyDescent="0.3">
      <c r="A1232" s="2">
        <v>6861</v>
      </c>
      <c r="B1232" s="17" t="s">
        <v>51</v>
      </c>
      <c r="C1232">
        <v>34</v>
      </c>
      <c r="D1232" t="s">
        <v>2191</v>
      </c>
      <c r="E1232" t="s">
        <v>2844</v>
      </c>
      <c r="F1232" t="s">
        <v>2845</v>
      </c>
      <c r="G1232" t="s">
        <v>24</v>
      </c>
      <c r="M1232" t="s">
        <v>20</v>
      </c>
      <c r="O1232" t="s">
        <v>2841</v>
      </c>
    </row>
    <row r="1233" spans="1:15" x14ac:dyDescent="0.3">
      <c r="A1233" s="2">
        <v>6862</v>
      </c>
      <c r="B1233" s="17" t="s">
        <v>51</v>
      </c>
      <c r="C1233">
        <v>34</v>
      </c>
      <c r="D1233" t="s">
        <v>2191</v>
      </c>
      <c r="E1233" t="s">
        <v>2851</v>
      </c>
      <c r="F1233" t="s">
        <v>2852</v>
      </c>
      <c r="G1233" t="s">
        <v>24</v>
      </c>
      <c r="M1233" t="s">
        <v>20</v>
      </c>
      <c r="O1233" t="s">
        <v>2853</v>
      </c>
    </row>
    <row r="1234" spans="1:15" x14ac:dyDescent="0.3">
      <c r="A1234" s="2">
        <v>6862</v>
      </c>
      <c r="B1234" s="17" t="s">
        <v>16</v>
      </c>
      <c r="C1234">
        <v>34</v>
      </c>
      <c r="D1234" t="s">
        <v>2095</v>
      </c>
      <c r="E1234" t="s">
        <v>2854</v>
      </c>
      <c r="F1234" t="s">
        <v>2855</v>
      </c>
      <c r="G1234" t="s">
        <v>24</v>
      </c>
      <c r="H1234" s="42">
        <v>2800</v>
      </c>
      <c r="M1234" t="s">
        <v>15</v>
      </c>
      <c r="O1234" t="s">
        <v>2856</v>
      </c>
    </row>
    <row r="1235" spans="1:15" x14ac:dyDescent="0.3">
      <c r="A1235" s="2">
        <v>6864</v>
      </c>
      <c r="B1235" s="17" t="s">
        <v>51</v>
      </c>
      <c r="C1235">
        <v>35</v>
      </c>
      <c r="D1235" t="s">
        <v>2191</v>
      </c>
      <c r="E1235" t="s">
        <v>2844</v>
      </c>
      <c r="F1235" t="s">
        <v>2857</v>
      </c>
      <c r="G1235" t="s">
        <v>24</v>
      </c>
      <c r="M1235" t="s">
        <v>20</v>
      </c>
      <c r="O1235" t="s">
        <v>2858</v>
      </c>
    </row>
    <row r="1236" spans="1:15" x14ac:dyDescent="0.3">
      <c r="A1236" s="2">
        <v>6865</v>
      </c>
      <c r="B1236" s="17" t="s">
        <v>51</v>
      </c>
      <c r="C1236">
        <v>35</v>
      </c>
      <c r="D1236" t="s">
        <v>2191</v>
      </c>
      <c r="E1236" t="s">
        <v>2859</v>
      </c>
      <c r="F1236" t="s">
        <v>2860</v>
      </c>
      <c r="G1236" t="s">
        <v>24</v>
      </c>
      <c r="M1236" t="s">
        <v>20</v>
      </c>
      <c r="O1236" t="s">
        <v>2861</v>
      </c>
    </row>
    <row r="1237" spans="1:15" x14ac:dyDescent="0.3">
      <c r="A1237" s="2">
        <v>6866</v>
      </c>
      <c r="B1237" s="17" t="s">
        <v>51</v>
      </c>
      <c r="C1237">
        <v>35</v>
      </c>
      <c r="D1237" t="s">
        <v>2191</v>
      </c>
      <c r="E1237" t="s">
        <v>2809</v>
      </c>
      <c r="F1237" t="s">
        <v>2862</v>
      </c>
      <c r="G1237" t="s">
        <v>24</v>
      </c>
      <c r="M1237" t="s">
        <v>20</v>
      </c>
      <c r="O1237" t="s">
        <v>2841</v>
      </c>
    </row>
    <row r="1238" spans="1:15" x14ac:dyDescent="0.3">
      <c r="A1238" s="2">
        <v>6866</v>
      </c>
      <c r="B1238" t="s">
        <v>16</v>
      </c>
      <c r="C1238">
        <v>35</v>
      </c>
      <c r="D1238" t="s">
        <v>2095</v>
      </c>
      <c r="E1238" t="s">
        <v>2854</v>
      </c>
      <c r="F1238" t="s">
        <v>2863</v>
      </c>
      <c r="G1238" t="s">
        <v>24</v>
      </c>
      <c r="H1238" s="42">
        <v>15000</v>
      </c>
      <c r="M1238" t="s">
        <v>417</v>
      </c>
      <c r="O1238" t="s">
        <v>2864</v>
      </c>
    </row>
    <row r="1239" spans="1:15" x14ac:dyDescent="0.3">
      <c r="A1239" s="2">
        <v>6867</v>
      </c>
      <c r="B1239" s="17" t="s">
        <v>51</v>
      </c>
      <c r="C1239">
        <v>35</v>
      </c>
      <c r="D1239" t="s">
        <v>2191</v>
      </c>
      <c r="E1239" t="s">
        <v>2865</v>
      </c>
      <c r="F1239" t="s">
        <v>100</v>
      </c>
      <c r="G1239" t="s">
        <v>24</v>
      </c>
      <c r="M1239" t="s">
        <v>20</v>
      </c>
      <c r="O1239" t="s">
        <v>2841</v>
      </c>
    </row>
    <row r="1240" spans="1:15" x14ac:dyDescent="0.3">
      <c r="A1240" s="2">
        <v>6867</v>
      </c>
      <c r="B1240" s="17" t="s">
        <v>16</v>
      </c>
      <c r="C1240">
        <v>35</v>
      </c>
      <c r="D1240" t="s">
        <v>2095</v>
      </c>
      <c r="E1240" t="s">
        <v>2866</v>
      </c>
      <c r="F1240" t="s">
        <v>266</v>
      </c>
      <c r="G1240" t="s">
        <v>24</v>
      </c>
      <c r="M1240" t="s">
        <v>15</v>
      </c>
      <c r="O1240" t="s">
        <v>2867</v>
      </c>
    </row>
    <row r="1241" spans="1:15" x14ac:dyDescent="0.3">
      <c r="A1241" s="2">
        <v>6869</v>
      </c>
      <c r="B1241" s="17" t="s">
        <v>51</v>
      </c>
      <c r="C1241">
        <v>35</v>
      </c>
      <c r="D1241" t="s">
        <v>2191</v>
      </c>
      <c r="E1241" t="s">
        <v>2868</v>
      </c>
      <c r="F1241" t="s">
        <v>2869</v>
      </c>
      <c r="G1241" t="s">
        <v>24</v>
      </c>
      <c r="M1241" t="s">
        <v>20</v>
      </c>
      <c r="O1241" t="s">
        <v>2870</v>
      </c>
    </row>
    <row r="1242" spans="1:15" x14ac:dyDescent="0.3">
      <c r="A1242" s="2">
        <v>6869</v>
      </c>
      <c r="B1242" s="17" t="s">
        <v>16</v>
      </c>
      <c r="C1242">
        <v>35</v>
      </c>
      <c r="D1242" t="s">
        <v>2095</v>
      </c>
      <c r="E1242" t="s">
        <v>2871</v>
      </c>
      <c r="F1242" t="s">
        <v>279</v>
      </c>
      <c r="G1242" t="s">
        <v>24</v>
      </c>
      <c r="M1242" t="s">
        <v>15</v>
      </c>
      <c r="O1242" t="s">
        <v>2872</v>
      </c>
    </row>
    <row r="1243" spans="1:15" x14ac:dyDescent="0.3">
      <c r="A1243" s="2">
        <v>6870</v>
      </c>
      <c r="B1243" s="17" t="s">
        <v>51</v>
      </c>
      <c r="C1243">
        <v>35</v>
      </c>
      <c r="D1243" t="s">
        <v>2191</v>
      </c>
      <c r="E1243" t="s">
        <v>2873</v>
      </c>
      <c r="F1243" t="s">
        <v>1979</v>
      </c>
      <c r="G1243" t="s">
        <v>24</v>
      </c>
      <c r="M1243" t="s">
        <v>20</v>
      </c>
      <c r="O1243" t="s">
        <v>2841</v>
      </c>
    </row>
    <row r="1244" spans="1:15" x14ac:dyDescent="0.3">
      <c r="A1244" s="2">
        <v>6507</v>
      </c>
      <c r="B1244" s="17" t="s">
        <v>51</v>
      </c>
      <c r="C1244">
        <v>36</v>
      </c>
      <c r="D1244" t="s">
        <v>2191</v>
      </c>
      <c r="E1244" t="s">
        <v>2879</v>
      </c>
      <c r="F1244" t="s">
        <v>2880</v>
      </c>
      <c r="G1244" t="s">
        <v>24</v>
      </c>
      <c r="M1244" t="s">
        <v>20</v>
      </c>
      <c r="O1244" t="s">
        <v>2841</v>
      </c>
    </row>
    <row r="1245" spans="1:15" x14ac:dyDescent="0.3">
      <c r="A1245" s="2">
        <v>6873</v>
      </c>
      <c r="B1245" s="17" t="s">
        <v>51</v>
      </c>
      <c r="C1245">
        <v>36</v>
      </c>
      <c r="D1245" t="s">
        <v>2191</v>
      </c>
      <c r="E1245" t="s">
        <v>2881</v>
      </c>
      <c r="F1245" t="s">
        <v>2882</v>
      </c>
      <c r="G1245" t="s">
        <v>24</v>
      </c>
      <c r="M1245" t="s">
        <v>20</v>
      </c>
      <c r="O1245" t="s">
        <v>2883</v>
      </c>
    </row>
    <row r="1246" spans="1:15" x14ac:dyDescent="0.3">
      <c r="A1246" s="2">
        <v>6874</v>
      </c>
      <c r="B1246" s="17" t="s">
        <v>16</v>
      </c>
      <c r="C1246">
        <v>36</v>
      </c>
      <c r="D1246" t="s">
        <v>1745</v>
      </c>
      <c r="E1246" t="s">
        <v>2884</v>
      </c>
      <c r="F1246" t="s">
        <v>266</v>
      </c>
      <c r="G1246" t="s">
        <v>24</v>
      </c>
      <c r="M1246" t="s">
        <v>15</v>
      </c>
      <c r="O1246" t="s">
        <v>2885</v>
      </c>
    </row>
    <row r="1247" spans="1:15" x14ac:dyDescent="0.3">
      <c r="A1247" s="2">
        <v>6510</v>
      </c>
      <c r="B1247" s="17" t="s">
        <v>51</v>
      </c>
      <c r="C1247">
        <v>36</v>
      </c>
      <c r="D1247" t="s">
        <v>2191</v>
      </c>
      <c r="E1247" t="s">
        <v>2886</v>
      </c>
      <c r="F1247" t="s">
        <v>2887</v>
      </c>
      <c r="G1247" t="s">
        <v>24</v>
      </c>
      <c r="M1247" t="s">
        <v>20</v>
      </c>
      <c r="O1247" t="s">
        <v>2841</v>
      </c>
    </row>
    <row r="1248" spans="1:15" x14ac:dyDescent="0.3">
      <c r="A1248" s="2">
        <v>6876</v>
      </c>
      <c r="B1248" s="17" t="s">
        <v>51</v>
      </c>
      <c r="C1248">
        <v>36</v>
      </c>
      <c r="D1248" t="s">
        <v>2191</v>
      </c>
      <c r="E1248" t="s">
        <v>2879</v>
      </c>
      <c r="F1248" t="s">
        <v>2888</v>
      </c>
      <c r="G1248" t="s">
        <v>24</v>
      </c>
      <c r="M1248" t="s">
        <v>20</v>
      </c>
      <c r="O1248" t="s">
        <v>2891</v>
      </c>
    </row>
    <row r="1249" spans="1:15" x14ac:dyDescent="0.3">
      <c r="A1249" s="2">
        <v>6876</v>
      </c>
      <c r="B1249" t="s">
        <v>16</v>
      </c>
      <c r="C1249">
        <v>36</v>
      </c>
      <c r="D1249" t="s">
        <v>2095</v>
      </c>
      <c r="E1249" t="s">
        <v>737</v>
      </c>
      <c r="F1249" t="s">
        <v>2889</v>
      </c>
      <c r="G1249" t="s">
        <v>24</v>
      </c>
      <c r="H1249" s="42">
        <v>5000</v>
      </c>
      <c r="M1249" t="s">
        <v>417</v>
      </c>
      <c r="O1249" t="s">
        <v>2890</v>
      </c>
    </row>
    <row r="1250" spans="1:15" x14ac:dyDescent="0.3">
      <c r="A1250" s="2">
        <v>6877</v>
      </c>
      <c r="B1250" s="17" t="s">
        <v>51</v>
      </c>
      <c r="C1250">
        <v>36</v>
      </c>
      <c r="D1250" t="s">
        <v>2191</v>
      </c>
      <c r="E1250" t="s">
        <v>2892</v>
      </c>
      <c r="F1250" t="s">
        <v>2893</v>
      </c>
      <c r="G1250" t="s">
        <v>24</v>
      </c>
      <c r="M1250" t="s">
        <v>20</v>
      </c>
      <c r="O1250" t="s">
        <v>2891</v>
      </c>
    </row>
    <row r="1251" spans="1:15" x14ac:dyDescent="0.3">
      <c r="A1251" s="2">
        <v>6877</v>
      </c>
      <c r="B1251" t="s">
        <v>16</v>
      </c>
      <c r="C1251">
        <v>36</v>
      </c>
      <c r="D1251" t="s">
        <v>2095</v>
      </c>
      <c r="E1251" t="s">
        <v>2892</v>
      </c>
      <c r="F1251" t="s">
        <v>1979</v>
      </c>
      <c r="G1251" t="s">
        <v>24</v>
      </c>
      <c r="H1251" s="42">
        <v>31925</v>
      </c>
      <c r="J1251" t="s">
        <v>66</v>
      </c>
      <c r="M1251" t="s">
        <v>417</v>
      </c>
      <c r="O1251" t="s">
        <v>2894</v>
      </c>
    </row>
  </sheetData>
  <pageMargins left="0.7" right="0.7" top="0.75" bottom="0.75" header="0.3" footer="0.3"/>
  <pageSetup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3"/>
  <sheetViews>
    <sheetView zoomScaleNormal="100" workbookViewId="0">
      <pane ySplit="1" topLeftCell="A2" activePane="bottomLeft" state="frozen"/>
      <selection pane="bottomLeft" activeCell="O2" sqref="O2"/>
    </sheetView>
  </sheetViews>
  <sheetFormatPr defaultRowHeight="14.4" x14ac:dyDescent="0.3"/>
  <cols>
    <col min="1" max="1" width="10.5546875" customWidth="1"/>
    <col min="2" max="2" width="8.6640625" customWidth="1"/>
    <col min="3" max="3" width="4.109375" customWidth="1"/>
    <col min="5" max="5" width="37.88671875" customWidth="1"/>
    <col min="6" max="6" width="31.6640625" customWidth="1"/>
    <col min="7" max="7" width="6.44140625" customWidth="1"/>
    <col min="8" max="9" width="6.88671875" customWidth="1"/>
    <col min="10" max="10" width="7" customWidth="1"/>
    <col min="11" max="11" width="7.88671875" customWidth="1"/>
    <col min="13" max="13" width="15.109375" customWidth="1"/>
    <col min="14" max="14" width="7.5546875" customWidth="1"/>
    <col min="15" max="15" width="61.88671875" customWidth="1"/>
  </cols>
  <sheetData>
    <row r="1" spans="1:15" s="1" customFormat="1" ht="46.5" customHeight="1" x14ac:dyDescent="0.3">
      <c r="A1" s="1" t="s">
        <v>0</v>
      </c>
      <c r="B1" s="1" t="s">
        <v>1</v>
      </c>
      <c r="C1" s="1" t="s">
        <v>50</v>
      </c>
      <c r="D1" s="1" t="s">
        <v>2</v>
      </c>
      <c r="E1" s="1" t="s">
        <v>3</v>
      </c>
      <c r="F1" s="1" t="s">
        <v>4</v>
      </c>
      <c r="G1" s="1" t="s">
        <v>5</v>
      </c>
      <c r="H1" s="1" t="s">
        <v>9</v>
      </c>
      <c r="I1" s="1" t="s">
        <v>10</v>
      </c>
      <c r="J1" s="1" t="s">
        <v>11</v>
      </c>
      <c r="K1" s="1" t="s">
        <v>1252</v>
      </c>
      <c r="L1" s="1" t="s">
        <v>6</v>
      </c>
      <c r="M1" s="1" t="s">
        <v>7</v>
      </c>
      <c r="N1" s="1" t="s">
        <v>1242</v>
      </c>
      <c r="O1" s="1" t="s">
        <v>8</v>
      </c>
    </row>
    <row r="2" spans="1:15" ht="43.2" x14ac:dyDescent="0.3">
      <c r="A2" s="94">
        <v>6468</v>
      </c>
      <c r="C2">
        <v>30</v>
      </c>
      <c r="D2" t="s">
        <v>29</v>
      </c>
      <c r="E2" t="s">
        <v>1223</v>
      </c>
      <c r="F2" t="s">
        <v>1233</v>
      </c>
      <c r="G2" t="s">
        <v>24</v>
      </c>
      <c r="H2">
        <v>3650</v>
      </c>
      <c r="K2">
        <v>18</v>
      </c>
      <c r="M2" t="s">
        <v>15</v>
      </c>
      <c r="N2" t="s">
        <v>417</v>
      </c>
      <c r="O2" s="1" t="s">
        <v>3732</v>
      </c>
    </row>
    <row r="3" spans="1:15" x14ac:dyDescent="0.3">
      <c r="A3" s="94">
        <v>6468</v>
      </c>
      <c r="C3">
        <v>30</v>
      </c>
      <c r="D3" t="s">
        <v>29</v>
      </c>
      <c r="E3" t="s">
        <v>1234</v>
      </c>
      <c r="F3" t="s">
        <v>72</v>
      </c>
      <c r="G3" t="s">
        <v>14</v>
      </c>
      <c r="H3">
        <v>275</v>
      </c>
      <c r="K3">
        <v>1</v>
      </c>
      <c r="M3" t="s">
        <v>15</v>
      </c>
      <c r="N3" t="s">
        <v>417</v>
      </c>
      <c r="O3" t="s">
        <v>1240</v>
      </c>
    </row>
    <row r="4" spans="1:15" x14ac:dyDescent="0.3">
      <c r="A4" s="14">
        <v>6489</v>
      </c>
      <c r="C4">
        <v>33</v>
      </c>
      <c r="D4" t="s">
        <v>969</v>
      </c>
      <c r="E4" t="s">
        <v>1393</v>
      </c>
      <c r="H4">
        <v>117000</v>
      </c>
      <c r="N4" t="s">
        <v>417</v>
      </c>
      <c r="O4" t="s">
        <v>1394</v>
      </c>
    </row>
    <row r="5" spans="1:15" x14ac:dyDescent="0.3">
      <c r="A5" s="14">
        <v>6489</v>
      </c>
      <c r="C5">
        <v>33</v>
      </c>
      <c r="D5" t="s">
        <v>969</v>
      </c>
      <c r="E5" t="s">
        <v>77</v>
      </c>
      <c r="F5" t="s">
        <v>41</v>
      </c>
      <c r="G5" t="s">
        <v>42</v>
      </c>
      <c r="N5" t="s">
        <v>417</v>
      </c>
      <c r="O5" t="s">
        <v>1395</v>
      </c>
    </row>
    <row r="6" spans="1:15" x14ac:dyDescent="0.3">
      <c r="A6" s="14">
        <v>6489</v>
      </c>
      <c r="C6">
        <v>33</v>
      </c>
      <c r="D6" t="s">
        <v>29</v>
      </c>
      <c r="E6" t="s">
        <v>1396</v>
      </c>
      <c r="F6" t="s">
        <v>41</v>
      </c>
      <c r="G6" t="s">
        <v>42</v>
      </c>
      <c r="N6" t="s">
        <v>417</v>
      </c>
      <c r="O6" t="s">
        <v>1397</v>
      </c>
    </row>
    <row r="7" spans="1:15" x14ac:dyDescent="0.3">
      <c r="A7" s="14">
        <v>6496</v>
      </c>
      <c r="C7">
        <v>34</v>
      </c>
      <c r="E7" t="s">
        <v>1447</v>
      </c>
      <c r="G7" t="s">
        <v>24</v>
      </c>
      <c r="N7" t="s">
        <v>417</v>
      </c>
      <c r="O7" t="s">
        <v>1448</v>
      </c>
    </row>
    <row r="8" spans="1:15" x14ac:dyDescent="0.3">
      <c r="A8" s="14">
        <v>6573</v>
      </c>
      <c r="B8" t="s">
        <v>16</v>
      </c>
      <c r="C8">
        <v>45</v>
      </c>
      <c r="D8" t="s">
        <v>1659</v>
      </c>
      <c r="E8" t="s">
        <v>1715</v>
      </c>
      <c r="F8" t="s">
        <v>1716</v>
      </c>
      <c r="N8" t="s">
        <v>417</v>
      </c>
      <c r="O8" t="s">
        <v>1717</v>
      </c>
    </row>
    <row r="9" spans="1:15" x14ac:dyDescent="0.3">
      <c r="A9" s="14">
        <v>6587</v>
      </c>
      <c r="C9" t="s">
        <v>1751</v>
      </c>
      <c r="E9" t="s">
        <v>1734</v>
      </c>
      <c r="F9" t="s">
        <v>1735</v>
      </c>
      <c r="G9" t="s">
        <v>437</v>
      </c>
      <c r="M9" t="s">
        <v>15</v>
      </c>
      <c r="N9" t="s">
        <v>417</v>
      </c>
      <c r="O9" t="s">
        <v>1750</v>
      </c>
    </row>
    <row r="10" spans="1:15" x14ac:dyDescent="0.3">
      <c r="A10" s="14">
        <v>6658</v>
      </c>
      <c r="C10">
        <v>6</v>
      </c>
      <c r="E10" t="s">
        <v>1949</v>
      </c>
      <c r="F10" t="s">
        <v>41</v>
      </c>
      <c r="G10" t="s">
        <v>14</v>
      </c>
      <c r="H10">
        <v>11950</v>
      </c>
      <c r="N10" t="s">
        <v>417</v>
      </c>
      <c r="O10" t="s">
        <v>1950</v>
      </c>
    </row>
    <row r="11" spans="1:15" x14ac:dyDescent="0.3">
      <c r="A11" s="14">
        <v>6658</v>
      </c>
      <c r="C11">
        <v>6</v>
      </c>
      <c r="E11" t="s">
        <v>1951</v>
      </c>
      <c r="F11" t="s">
        <v>162</v>
      </c>
      <c r="G11" t="s">
        <v>14</v>
      </c>
      <c r="N11" t="s">
        <v>417</v>
      </c>
      <c r="O11" t="s">
        <v>1952</v>
      </c>
    </row>
    <row r="12" spans="1:15" x14ac:dyDescent="0.3">
      <c r="A12" s="14">
        <v>6679</v>
      </c>
      <c r="C12">
        <v>9</v>
      </c>
      <c r="E12" t="s">
        <v>2001</v>
      </c>
      <c r="H12">
        <v>19000</v>
      </c>
      <c r="N12" t="s">
        <v>417</v>
      </c>
      <c r="O12" t="s">
        <v>2002</v>
      </c>
    </row>
    <row r="13" spans="1:15" x14ac:dyDescent="0.3">
      <c r="A13" s="14">
        <v>6679</v>
      </c>
      <c r="C13">
        <v>9</v>
      </c>
      <c r="E13" t="s">
        <v>2003</v>
      </c>
      <c r="F13" t="s">
        <v>2004</v>
      </c>
      <c r="G13" t="s">
        <v>437</v>
      </c>
      <c r="H13">
        <v>60000</v>
      </c>
      <c r="N13" t="s">
        <v>417</v>
      </c>
      <c r="O13" t="s">
        <v>2005</v>
      </c>
    </row>
    <row r="14" spans="1:15" x14ac:dyDescent="0.3">
      <c r="A14" s="14">
        <v>6694</v>
      </c>
      <c r="B14" s="17" t="s">
        <v>51</v>
      </c>
      <c r="C14">
        <v>11</v>
      </c>
      <c r="D14" t="s">
        <v>2022</v>
      </c>
      <c r="E14" t="s">
        <v>2023</v>
      </c>
      <c r="F14" t="s">
        <v>2024</v>
      </c>
      <c r="G14" t="s">
        <v>24</v>
      </c>
      <c r="N14" t="s">
        <v>417</v>
      </c>
      <c r="O14" t="s">
        <v>2025</v>
      </c>
    </row>
    <row r="15" spans="1:15" x14ac:dyDescent="0.3">
      <c r="A15" s="14">
        <v>6708</v>
      </c>
      <c r="C15">
        <v>13</v>
      </c>
      <c r="E15" t="s">
        <v>2058</v>
      </c>
      <c r="H15">
        <v>53530</v>
      </c>
      <c r="N15" t="s">
        <v>417</v>
      </c>
      <c r="O15" t="s">
        <v>2054</v>
      </c>
    </row>
    <row r="16" spans="1:15" x14ac:dyDescent="0.3">
      <c r="A16" s="14">
        <v>6708</v>
      </c>
      <c r="C16">
        <v>13</v>
      </c>
      <c r="D16" t="s">
        <v>2055</v>
      </c>
      <c r="E16" t="s">
        <v>2057</v>
      </c>
      <c r="H16">
        <v>50000</v>
      </c>
      <c r="N16" t="s">
        <v>417</v>
      </c>
      <c r="O16" t="s">
        <v>2056</v>
      </c>
    </row>
    <row r="17" spans="1:15" x14ac:dyDescent="0.3">
      <c r="A17" s="14">
        <v>6708</v>
      </c>
      <c r="C17">
        <v>13</v>
      </c>
      <c r="D17" t="s">
        <v>1990</v>
      </c>
      <c r="E17" t="s">
        <v>2059</v>
      </c>
      <c r="H17">
        <v>26000</v>
      </c>
      <c r="N17" t="s">
        <v>417</v>
      </c>
      <c r="O17" t="s">
        <v>2101</v>
      </c>
    </row>
    <row r="18" spans="1:15" s="16" customFormat="1" x14ac:dyDescent="0.3">
      <c r="A18" s="41">
        <v>6708</v>
      </c>
      <c r="C18" s="16">
        <v>13</v>
      </c>
      <c r="E18" s="16" t="s">
        <v>2060</v>
      </c>
      <c r="N18" s="16" t="s">
        <v>417</v>
      </c>
      <c r="O18" s="16" t="s">
        <v>2061</v>
      </c>
    </row>
    <row r="19" spans="1:15" x14ac:dyDescent="0.3">
      <c r="A19" s="14">
        <v>6714</v>
      </c>
      <c r="C19">
        <v>14</v>
      </c>
      <c r="E19" t="s">
        <v>2077</v>
      </c>
      <c r="F19" t="s">
        <v>2075</v>
      </c>
      <c r="G19" t="s">
        <v>24</v>
      </c>
      <c r="H19">
        <v>49000</v>
      </c>
      <c r="N19" t="s">
        <v>417</v>
      </c>
      <c r="O19" t="s">
        <v>2076</v>
      </c>
    </row>
    <row r="20" spans="1:15" x14ac:dyDescent="0.3">
      <c r="A20" s="14">
        <v>6714</v>
      </c>
      <c r="C20">
        <v>14</v>
      </c>
      <c r="D20" t="s">
        <v>2080</v>
      </c>
      <c r="E20" t="s">
        <v>2078</v>
      </c>
      <c r="F20" s="17" t="s">
        <v>2079</v>
      </c>
      <c r="G20" s="17" t="s">
        <v>437</v>
      </c>
      <c r="H20">
        <v>47280</v>
      </c>
      <c r="N20" t="s">
        <v>417</v>
      </c>
      <c r="O20" t="s">
        <v>2083</v>
      </c>
    </row>
    <row r="21" spans="1:15" x14ac:dyDescent="0.3">
      <c r="A21" s="14">
        <v>6714</v>
      </c>
      <c r="C21">
        <v>14</v>
      </c>
      <c r="D21" t="s">
        <v>2080</v>
      </c>
      <c r="E21" t="s">
        <v>2081</v>
      </c>
      <c r="F21" t="s">
        <v>2082</v>
      </c>
      <c r="G21" t="s">
        <v>437</v>
      </c>
      <c r="H21">
        <v>91000</v>
      </c>
      <c r="N21" t="s">
        <v>417</v>
      </c>
      <c r="O21" t="s">
        <v>2084</v>
      </c>
    </row>
    <row r="22" spans="1:15" x14ac:dyDescent="0.3">
      <c r="A22" s="14">
        <v>6721</v>
      </c>
      <c r="C22">
        <v>15</v>
      </c>
      <c r="D22" t="s">
        <v>2080</v>
      </c>
      <c r="E22" t="s">
        <v>2116</v>
      </c>
      <c r="F22" t="s">
        <v>2117</v>
      </c>
      <c r="G22" t="s">
        <v>437</v>
      </c>
      <c r="H22">
        <v>33000</v>
      </c>
      <c r="N22" t="s">
        <v>417</v>
      </c>
      <c r="O22" t="s">
        <v>2115</v>
      </c>
    </row>
    <row r="23" spans="1:15" x14ac:dyDescent="0.3">
      <c r="A23" s="14">
        <v>6721</v>
      </c>
      <c r="C23">
        <v>15</v>
      </c>
      <c r="D23" t="s">
        <v>2080</v>
      </c>
      <c r="E23" t="s">
        <v>2057</v>
      </c>
      <c r="F23" t="s">
        <v>2118</v>
      </c>
      <c r="G23" t="s">
        <v>444</v>
      </c>
      <c r="H23">
        <v>48000</v>
      </c>
      <c r="N23" t="s">
        <v>417</v>
      </c>
      <c r="O23" t="s">
        <v>2115</v>
      </c>
    </row>
    <row r="24" spans="1:15" x14ac:dyDescent="0.3">
      <c r="A24" s="14">
        <v>6721</v>
      </c>
      <c r="C24">
        <v>15</v>
      </c>
      <c r="D24" t="s">
        <v>2080</v>
      </c>
      <c r="E24" t="s">
        <v>2119</v>
      </c>
      <c r="F24" t="s">
        <v>2120</v>
      </c>
      <c r="G24" t="s">
        <v>437</v>
      </c>
      <c r="H24">
        <v>33340</v>
      </c>
      <c r="N24" t="s">
        <v>417</v>
      </c>
      <c r="O24" t="s">
        <v>2115</v>
      </c>
    </row>
    <row r="25" spans="1:15" x14ac:dyDescent="0.3">
      <c r="A25" s="14">
        <v>6721</v>
      </c>
      <c r="C25">
        <v>15</v>
      </c>
      <c r="D25" t="s">
        <v>2080</v>
      </c>
      <c r="E25" t="s">
        <v>2122</v>
      </c>
      <c r="F25" t="s">
        <v>2121</v>
      </c>
      <c r="G25" t="s">
        <v>437</v>
      </c>
      <c r="H25">
        <v>19500</v>
      </c>
      <c r="N25" t="s">
        <v>417</v>
      </c>
      <c r="O25" t="s">
        <v>2115</v>
      </c>
    </row>
    <row r="26" spans="1:15" x14ac:dyDescent="0.3">
      <c r="A26" s="14">
        <v>6721</v>
      </c>
      <c r="C26">
        <v>15</v>
      </c>
      <c r="D26" t="s">
        <v>2080</v>
      </c>
      <c r="E26" t="s">
        <v>2124</v>
      </c>
      <c r="F26" s="10" t="s">
        <v>2123</v>
      </c>
      <c r="N26" t="s">
        <v>417</v>
      </c>
      <c r="O26" t="s">
        <v>2115</v>
      </c>
    </row>
    <row r="27" spans="1:15" x14ac:dyDescent="0.3">
      <c r="A27" s="14">
        <v>6726</v>
      </c>
      <c r="C27">
        <v>15</v>
      </c>
      <c r="E27" s="10" t="s">
        <v>2174</v>
      </c>
      <c r="H27">
        <v>381540</v>
      </c>
      <c r="N27" t="s">
        <v>417</v>
      </c>
      <c r="O27" t="s">
        <v>2114</v>
      </c>
    </row>
    <row r="28" spans="1:15" x14ac:dyDescent="0.3">
      <c r="A28" s="14">
        <v>6728</v>
      </c>
      <c r="C28">
        <v>16</v>
      </c>
      <c r="E28" t="s">
        <v>2116</v>
      </c>
      <c r="F28" t="s">
        <v>2140</v>
      </c>
      <c r="G28" t="s">
        <v>42</v>
      </c>
      <c r="H28">
        <v>27000</v>
      </c>
      <c r="N28" t="s">
        <v>417</v>
      </c>
      <c r="O28" t="s">
        <v>2139</v>
      </c>
    </row>
    <row r="29" spans="1:15" x14ac:dyDescent="0.3">
      <c r="A29" s="14">
        <v>6728</v>
      </c>
      <c r="C29">
        <v>16</v>
      </c>
      <c r="E29" t="s">
        <v>2116</v>
      </c>
      <c r="F29" t="s">
        <v>162</v>
      </c>
      <c r="G29" t="s">
        <v>14</v>
      </c>
      <c r="H29">
        <v>30375</v>
      </c>
      <c r="N29" t="s">
        <v>417</v>
      </c>
      <c r="O29" t="s">
        <v>2139</v>
      </c>
    </row>
    <row r="30" spans="1:15" x14ac:dyDescent="0.3">
      <c r="A30" s="14">
        <v>6728</v>
      </c>
      <c r="C30">
        <v>16</v>
      </c>
      <c r="D30" t="s">
        <v>2095</v>
      </c>
      <c r="E30" t="s">
        <v>2119</v>
      </c>
      <c r="F30" t="s">
        <v>2141</v>
      </c>
      <c r="G30" t="s">
        <v>437</v>
      </c>
      <c r="H30">
        <v>76800</v>
      </c>
      <c r="N30" t="s">
        <v>417</v>
      </c>
      <c r="O30" t="s">
        <v>2139</v>
      </c>
    </row>
    <row r="31" spans="1:15" x14ac:dyDescent="0.3">
      <c r="A31" s="14">
        <v>6735</v>
      </c>
      <c r="C31">
        <v>17</v>
      </c>
      <c r="D31" t="s">
        <v>2095</v>
      </c>
      <c r="E31" t="s">
        <v>2168</v>
      </c>
      <c r="F31" s="17" t="s">
        <v>2169</v>
      </c>
      <c r="G31" s="17" t="s">
        <v>436</v>
      </c>
      <c r="H31">
        <v>17860</v>
      </c>
      <c r="N31" t="s">
        <v>417</v>
      </c>
      <c r="O31" t="s">
        <v>2170</v>
      </c>
    </row>
    <row r="32" spans="1:15" x14ac:dyDescent="0.3">
      <c r="A32" s="14">
        <v>6735</v>
      </c>
      <c r="C32">
        <v>17</v>
      </c>
      <c r="E32" t="s">
        <v>2059</v>
      </c>
      <c r="F32" t="s">
        <v>2171</v>
      </c>
      <c r="G32" t="s">
        <v>437</v>
      </c>
      <c r="H32">
        <v>20652</v>
      </c>
      <c r="N32" t="s">
        <v>417</v>
      </c>
      <c r="O32" t="s">
        <v>2172</v>
      </c>
    </row>
    <row r="33" spans="1:15" x14ac:dyDescent="0.3">
      <c r="A33" s="14">
        <v>6735</v>
      </c>
      <c r="C33">
        <v>17</v>
      </c>
      <c r="D33" t="s">
        <v>2095</v>
      </c>
      <c r="E33" t="s">
        <v>2060</v>
      </c>
      <c r="F33" t="s">
        <v>2173</v>
      </c>
      <c r="G33" t="s">
        <v>437</v>
      </c>
      <c r="H33">
        <v>74733</v>
      </c>
      <c r="N33" t="s">
        <v>417</v>
      </c>
      <c r="O33" t="s">
        <v>2172</v>
      </c>
    </row>
    <row r="34" spans="1:15" x14ac:dyDescent="0.3">
      <c r="A34" s="14">
        <v>6742</v>
      </c>
      <c r="B34" s="2"/>
      <c r="C34">
        <v>18</v>
      </c>
      <c r="D34" s="2"/>
      <c r="E34" t="s">
        <v>2204</v>
      </c>
      <c r="F34" s="2" t="s">
        <v>2202</v>
      </c>
      <c r="G34" s="2" t="s">
        <v>447</v>
      </c>
      <c r="H34">
        <v>17500</v>
      </c>
      <c r="I34" s="2"/>
      <c r="J34" s="2"/>
      <c r="K34" s="2"/>
      <c r="N34" t="s">
        <v>417</v>
      </c>
      <c r="O34" t="s">
        <v>2203</v>
      </c>
    </row>
    <row r="35" spans="1:15" x14ac:dyDescent="0.3">
      <c r="A35" s="14">
        <v>6742</v>
      </c>
      <c r="B35" s="2"/>
      <c r="C35">
        <v>18</v>
      </c>
      <c r="D35" s="2"/>
      <c r="E35" t="s">
        <v>2057</v>
      </c>
      <c r="F35" s="2" t="s">
        <v>2210</v>
      </c>
      <c r="G35" s="2" t="s">
        <v>437</v>
      </c>
      <c r="H35">
        <f>18500+9918</f>
        <v>28418</v>
      </c>
      <c r="I35" s="2"/>
      <c r="J35" s="2"/>
      <c r="K35" s="2"/>
      <c r="N35" t="s">
        <v>417</v>
      </c>
      <c r="O35" t="s">
        <v>2211</v>
      </c>
    </row>
    <row r="36" spans="1:15" x14ac:dyDescent="0.3">
      <c r="A36" s="14">
        <v>6742</v>
      </c>
      <c r="B36" s="2"/>
      <c r="C36">
        <v>18</v>
      </c>
      <c r="D36" s="2"/>
      <c r="E36" t="s">
        <v>2059</v>
      </c>
      <c r="F36" s="2" t="s">
        <v>2212</v>
      </c>
      <c r="G36" s="2" t="s">
        <v>436</v>
      </c>
      <c r="I36" s="2"/>
      <c r="J36" s="2"/>
      <c r="K36" s="2"/>
      <c r="N36" t="s">
        <v>417</v>
      </c>
      <c r="O36" t="s">
        <v>2214</v>
      </c>
    </row>
    <row r="37" spans="1:15" x14ac:dyDescent="0.3">
      <c r="A37" s="14">
        <v>6742</v>
      </c>
      <c r="B37" s="2"/>
      <c r="C37">
        <v>18</v>
      </c>
      <c r="D37" s="2"/>
      <c r="E37" s="2" t="s">
        <v>2060</v>
      </c>
      <c r="F37" s="2"/>
      <c r="G37" s="2"/>
      <c r="I37" s="2"/>
      <c r="J37" s="2"/>
      <c r="K37" s="2"/>
      <c r="N37" t="s">
        <v>417</v>
      </c>
      <c r="O37" t="s">
        <v>2213</v>
      </c>
    </row>
    <row r="38" spans="1:15" x14ac:dyDescent="0.3">
      <c r="A38" s="14">
        <v>6749</v>
      </c>
      <c r="B38" s="2"/>
      <c r="C38">
        <v>19</v>
      </c>
      <c r="D38" s="2" t="s">
        <v>2267</v>
      </c>
      <c r="E38" t="s">
        <v>2116</v>
      </c>
      <c r="F38" s="2" t="s">
        <v>2268</v>
      </c>
      <c r="G38" s="2" t="s">
        <v>1363</v>
      </c>
      <c r="H38" s="2"/>
      <c r="I38" s="2"/>
      <c r="J38" s="2"/>
      <c r="K38" s="2"/>
      <c r="N38" t="s">
        <v>417</v>
      </c>
      <c r="O38" t="s">
        <v>2269</v>
      </c>
    </row>
    <row r="39" spans="1:15" x14ac:dyDescent="0.3">
      <c r="A39" s="14">
        <v>6749</v>
      </c>
      <c r="B39" s="2"/>
      <c r="C39">
        <v>19</v>
      </c>
      <c r="D39" s="2" t="s">
        <v>2080</v>
      </c>
      <c r="E39" t="s">
        <v>2116</v>
      </c>
      <c r="F39" s="2" t="s">
        <v>2270</v>
      </c>
      <c r="G39" s="2" t="s">
        <v>436</v>
      </c>
      <c r="H39" s="2"/>
      <c r="I39" s="2"/>
      <c r="J39" s="2"/>
      <c r="K39" s="2"/>
      <c r="N39" t="s">
        <v>417</v>
      </c>
      <c r="O39" t="s">
        <v>2271</v>
      </c>
    </row>
    <row r="40" spans="1:15" x14ac:dyDescent="0.3">
      <c r="A40" s="14">
        <v>6749</v>
      </c>
      <c r="B40" s="2"/>
      <c r="C40">
        <v>19</v>
      </c>
      <c r="D40" s="2" t="s">
        <v>2080</v>
      </c>
      <c r="E40" s="2" t="s">
        <v>2273</v>
      </c>
      <c r="F40" s="2" t="s">
        <v>2274</v>
      </c>
      <c r="G40" s="14" t="s">
        <v>437</v>
      </c>
      <c r="H40" s="2"/>
      <c r="I40" s="2"/>
      <c r="J40" s="2"/>
      <c r="K40" s="2"/>
      <c r="N40" t="s">
        <v>417</v>
      </c>
      <c r="O40" t="s">
        <v>2275</v>
      </c>
    </row>
    <row r="41" spans="1:15" x14ac:dyDescent="0.3">
      <c r="A41" s="14">
        <v>6749</v>
      </c>
      <c r="B41" t="s">
        <v>16</v>
      </c>
      <c r="C41">
        <v>19</v>
      </c>
      <c r="D41" t="s">
        <v>2095</v>
      </c>
      <c r="E41" t="s">
        <v>2281</v>
      </c>
      <c r="F41" t="s">
        <v>41</v>
      </c>
      <c r="G41" t="s">
        <v>42</v>
      </c>
      <c r="N41" t="s">
        <v>417</v>
      </c>
      <c r="O41" t="s">
        <v>2280</v>
      </c>
    </row>
    <row r="42" spans="1:15" x14ac:dyDescent="0.3">
      <c r="A42" s="2">
        <v>6750</v>
      </c>
      <c r="C42">
        <v>19</v>
      </c>
      <c r="D42" t="s">
        <v>2276</v>
      </c>
      <c r="E42" t="s">
        <v>2277</v>
      </c>
      <c r="F42" t="s">
        <v>2278</v>
      </c>
      <c r="G42" s="17" t="s">
        <v>24</v>
      </c>
      <c r="M42" t="s">
        <v>38</v>
      </c>
      <c r="N42" t="s">
        <v>417</v>
      </c>
      <c r="O42" t="s">
        <v>2279</v>
      </c>
    </row>
    <row r="43" spans="1:15" x14ac:dyDescent="0.3">
      <c r="A43" s="14">
        <v>6756</v>
      </c>
      <c r="C43">
        <v>20</v>
      </c>
      <c r="E43" t="s">
        <v>2116</v>
      </c>
      <c r="F43" s="2" t="s">
        <v>2292</v>
      </c>
      <c r="G43" t="s">
        <v>443</v>
      </c>
      <c r="H43">
        <v>38000</v>
      </c>
      <c r="N43" t="s">
        <v>417</v>
      </c>
      <c r="O43" t="s">
        <v>2291</v>
      </c>
    </row>
    <row r="44" spans="1:15" x14ac:dyDescent="0.3">
      <c r="A44" s="14">
        <v>6756</v>
      </c>
      <c r="C44">
        <v>20</v>
      </c>
      <c r="E44" t="s">
        <v>2057</v>
      </c>
      <c r="H44">
        <v>48117</v>
      </c>
      <c r="N44" t="s">
        <v>417</v>
      </c>
      <c r="O44" t="s">
        <v>2291</v>
      </c>
    </row>
    <row r="45" spans="1:15" x14ac:dyDescent="0.3">
      <c r="A45" s="14">
        <v>6756</v>
      </c>
      <c r="C45">
        <v>20</v>
      </c>
      <c r="E45" t="s">
        <v>2293</v>
      </c>
      <c r="H45">
        <v>17500</v>
      </c>
      <c r="N45" t="s">
        <v>417</v>
      </c>
      <c r="O45" t="s">
        <v>2294</v>
      </c>
    </row>
    <row r="46" spans="1:15" x14ac:dyDescent="0.3">
      <c r="A46" s="14">
        <v>6756</v>
      </c>
      <c r="C46">
        <v>20</v>
      </c>
      <c r="D46" t="s">
        <v>1745</v>
      </c>
      <c r="E46" t="s">
        <v>2297</v>
      </c>
      <c r="F46" t="s">
        <v>451</v>
      </c>
      <c r="G46" t="s">
        <v>81</v>
      </c>
      <c r="N46" t="s">
        <v>417</v>
      </c>
      <c r="O46" t="s">
        <v>2291</v>
      </c>
    </row>
    <row r="47" spans="1:15" x14ac:dyDescent="0.3">
      <c r="A47" s="14">
        <v>6756</v>
      </c>
      <c r="C47">
        <v>20</v>
      </c>
      <c r="D47" t="s">
        <v>1745</v>
      </c>
      <c r="E47" t="s">
        <v>2298</v>
      </c>
      <c r="F47" t="s">
        <v>108</v>
      </c>
      <c r="G47" t="s">
        <v>42</v>
      </c>
      <c r="N47" t="s">
        <v>417</v>
      </c>
      <c r="O47" t="s">
        <v>2291</v>
      </c>
    </row>
    <row r="48" spans="1:15" x14ac:dyDescent="0.3">
      <c r="A48" s="14">
        <v>6756</v>
      </c>
      <c r="C48">
        <v>20</v>
      </c>
      <c r="D48" t="s">
        <v>1703</v>
      </c>
      <c r="E48" t="s">
        <v>2299</v>
      </c>
      <c r="F48" t="s">
        <v>108</v>
      </c>
      <c r="G48" t="s">
        <v>42</v>
      </c>
      <c r="N48" t="s">
        <v>417</v>
      </c>
      <c r="O48" t="s">
        <v>2291</v>
      </c>
    </row>
    <row r="49" spans="1:15" x14ac:dyDescent="0.3">
      <c r="A49" s="14">
        <v>6756</v>
      </c>
      <c r="C49">
        <v>20</v>
      </c>
      <c r="D49" t="s">
        <v>1659</v>
      </c>
      <c r="E49" t="s">
        <v>2295</v>
      </c>
      <c r="F49" t="s">
        <v>2296</v>
      </c>
      <c r="G49" t="s">
        <v>649</v>
      </c>
      <c r="H49">
        <v>46394</v>
      </c>
      <c r="N49" t="s">
        <v>417</v>
      </c>
      <c r="O49" t="s">
        <v>2291</v>
      </c>
    </row>
    <row r="50" spans="1:15" x14ac:dyDescent="0.3">
      <c r="A50" s="14">
        <v>6777</v>
      </c>
      <c r="C50">
        <v>23</v>
      </c>
      <c r="D50" t="s">
        <v>2095</v>
      </c>
      <c r="E50" t="s">
        <v>2394</v>
      </c>
      <c r="N50" t="s">
        <v>417</v>
      </c>
      <c r="O50" t="s">
        <v>2397</v>
      </c>
    </row>
    <row r="51" spans="1:15" x14ac:dyDescent="0.3">
      <c r="A51" s="14">
        <v>6777</v>
      </c>
      <c r="B51" t="s">
        <v>16</v>
      </c>
      <c r="C51">
        <v>23</v>
      </c>
      <c r="D51" t="s">
        <v>2395</v>
      </c>
      <c r="E51" t="s">
        <v>2396</v>
      </c>
      <c r="F51" t="s">
        <v>1162</v>
      </c>
      <c r="G51" t="s">
        <v>436</v>
      </c>
      <c r="N51" t="s">
        <v>417</v>
      </c>
      <c r="O51" t="s">
        <v>2397</v>
      </c>
    </row>
    <row r="52" spans="1:15" x14ac:dyDescent="0.3">
      <c r="A52" s="14">
        <v>6777</v>
      </c>
      <c r="C52">
        <v>23</v>
      </c>
      <c r="D52" t="s">
        <v>2095</v>
      </c>
      <c r="E52" t="s">
        <v>2398</v>
      </c>
      <c r="N52" t="s">
        <v>417</v>
      </c>
      <c r="O52" t="s">
        <v>2397</v>
      </c>
    </row>
    <row r="53" spans="1:15" x14ac:dyDescent="0.3">
      <c r="A53" s="14">
        <v>6784</v>
      </c>
      <c r="C53">
        <v>24</v>
      </c>
      <c r="D53" t="s">
        <v>1680</v>
      </c>
      <c r="E53" t="s">
        <v>2422</v>
      </c>
      <c r="F53" t="s">
        <v>2420</v>
      </c>
      <c r="N53" t="s">
        <v>417</v>
      </c>
      <c r="O53" t="s">
        <v>2423</v>
      </c>
    </row>
    <row r="54" spans="1:15" x14ac:dyDescent="0.3">
      <c r="A54" s="14">
        <v>6784</v>
      </c>
      <c r="C54">
        <v>24</v>
      </c>
      <c r="D54" t="s">
        <v>1041</v>
      </c>
      <c r="E54" t="s">
        <v>2421</v>
      </c>
      <c r="F54" t="s">
        <v>1065</v>
      </c>
      <c r="G54" s="17" t="s">
        <v>476</v>
      </c>
      <c r="N54" t="s">
        <v>417</v>
      </c>
      <c r="O54" t="s">
        <v>2419</v>
      </c>
    </row>
    <row r="55" spans="1:15" x14ac:dyDescent="0.3">
      <c r="A55" s="14">
        <v>6784</v>
      </c>
      <c r="C55">
        <v>24</v>
      </c>
      <c r="D55" t="s">
        <v>1745</v>
      </c>
      <c r="E55" t="s">
        <v>2431</v>
      </c>
      <c r="F55" t="s">
        <v>2432</v>
      </c>
      <c r="G55" t="s">
        <v>444</v>
      </c>
      <c r="N55" t="s">
        <v>417</v>
      </c>
      <c r="O55" t="s">
        <v>2433</v>
      </c>
    </row>
    <row r="56" spans="1:15" x14ac:dyDescent="0.3">
      <c r="A56" s="14">
        <v>6784</v>
      </c>
      <c r="C56">
        <v>24</v>
      </c>
      <c r="D56" t="s">
        <v>2434</v>
      </c>
      <c r="E56" t="s">
        <v>2436</v>
      </c>
      <c r="F56" t="s">
        <v>108</v>
      </c>
      <c r="G56" t="s">
        <v>42</v>
      </c>
      <c r="N56" t="s">
        <v>417</v>
      </c>
      <c r="O56" t="s">
        <v>2435</v>
      </c>
    </row>
    <row r="57" spans="1:15" x14ac:dyDescent="0.3">
      <c r="A57" s="14">
        <v>6791</v>
      </c>
      <c r="C57">
        <v>25</v>
      </c>
      <c r="D57" t="s">
        <v>2095</v>
      </c>
      <c r="E57" t="s">
        <v>2470</v>
      </c>
      <c r="F57" t="s">
        <v>2471</v>
      </c>
      <c r="G57" t="s">
        <v>444</v>
      </c>
      <c r="N57" t="s">
        <v>417</v>
      </c>
      <c r="O57" t="s">
        <v>2472</v>
      </c>
    </row>
    <row r="58" spans="1:15" x14ac:dyDescent="0.3">
      <c r="A58" s="14">
        <v>6791</v>
      </c>
      <c r="C58">
        <v>25</v>
      </c>
      <c r="D58" t="s">
        <v>2095</v>
      </c>
      <c r="E58" t="s">
        <v>2473</v>
      </c>
      <c r="N58" t="s">
        <v>417</v>
      </c>
      <c r="O58" t="s">
        <v>2476</v>
      </c>
    </row>
    <row r="59" spans="1:15" x14ac:dyDescent="0.3">
      <c r="A59" s="14">
        <v>6791</v>
      </c>
      <c r="C59">
        <v>25</v>
      </c>
      <c r="E59" t="s">
        <v>2475</v>
      </c>
      <c r="F59" t="s">
        <v>2474</v>
      </c>
      <c r="G59" t="s">
        <v>437</v>
      </c>
      <c r="N59" t="s">
        <v>417</v>
      </c>
      <c r="O59" t="s">
        <v>2477</v>
      </c>
    </row>
    <row r="60" spans="1:15" x14ac:dyDescent="0.3">
      <c r="A60" s="14">
        <v>6791</v>
      </c>
      <c r="C60">
        <v>25</v>
      </c>
      <c r="E60" t="s">
        <v>2478</v>
      </c>
      <c r="F60" t="s">
        <v>41</v>
      </c>
      <c r="G60" t="s">
        <v>42</v>
      </c>
      <c r="N60" t="s">
        <v>417</v>
      </c>
      <c r="O60" t="s">
        <v>2479</v>
      </c>
    </row>
    <row r="62" spans="1:15" s="10" customFormat="1" x14ac:dyDescent="0.3">
      <c r="C62" s="10">
        <v>25</v>
      </c>
      <c r="E62" s="10" t="s">
        <v>2483</v>
      </c>
      <c r="H62" s="10">
        <v>760000</v>
      </c>
      <c r="J62" s="10" t="s">
        <v>66</v>
      </c>
      <c r="N62" s="10" t="s">
        <v>2484</v>
      </c>
      <c r="O62" s="10" t="s">
        <v>2485</v>
      </c>
    </row>
    <row r="63" spans="1:15" s="10" customFormat="1" x14ac:dyDescent="0.3">
      <c r="C63" s="10">
        <v>25</v>
      </c>
      <c r="E63" s="10" t="s">
        <v>2487</v>
      </c>
      <c r="F63" s="10" t="s">
        <v>1401</v>
      </c>
      <c r="G63" s="10" t="s">
        <v>24</v>
      </c>
      <c r="N63" s="10" t="s">
        <v>2484</v>
      </c>
      <c r="O63" s="10" t="s">
        <v>2488</v>
      </c>
    </row>
    <row r="64" spans="1:15" s="10" customFormat="1" x14ac:dyDescent="0.3">
      <c r="C64" s="10">
        <v>25</v>
      </c>
      <c r="E64" s="10" t="s">
        <v>2489</v>
      </c>
      <c r="F64" s="10" t="s">
        <v>1483</v>
      </c>
      <c r="G64" s="10" t="s">
        <v>24</v>
      </c>
      <c r="N64" s="10" t="s">
        <v>2484</v>
      </c>
      <c r="O64" s="10" t="s">
        <v>2490</v>
      </c>
    </row>
    <row r="65" spans="1:15" s="10" customFormat="1" x14ac:dyDescent="0.3">
      <c r="C65" s="10">
        <v>25</v>
      </c>
      <c r="E65" s="10" t="s">
        <v>77</v>
      </c>
      <c r="F65" s="10" t="s">
        <v>72</v>
      </c>
      <c r="G65" s="10" t="s">
        <v>14</v>
      </c>
      <c r="N65" s="10" t="s">
        <v>2484</v>
      </c>
      <c r="O65" s="10" t="s">
        <v>2486</v>
      </c>
    </row>
    <row r="66" spans="1:15" s="10" customFormat="1" x14ac:dyDescent="0.3">
      <c r="C66" s="10">
        <v>25</v>
      </c>
      <c r="E66" s="10" t="s">
        <v>2491</v>
      </c>
      <c r="F66" s="10" t="s">
        <v>108</v>
      </c>
      <c r="G66" s="10" t="s">
        <v>42</v>
      </c>
      <c r="N66" s="10" t="s">
        <v>2484</v>
      </c>
      <c r="O66" s="10" t="s">
        <v>2492</v>
      </c>
    </row>
    <row r="67" spans="1:15" s="10" customFormat="1" x14ac:dyDescent="0.3">
      <c r="C67" s="10">
        <v>25</v>
      </c>
      <c r="E67" s="10" t="s">
        <v>2493</v>
      </c>
      <c r="N67" s="10" t="s">
        <v>2484</v>
      </c>
    </row>
    <row r="69" spans="1:15" x14ac:dyDescent="0.3">
      <c r="A69" s="14">
        <v>6798</v>
      </c>
      <c r="C69">
        <v>26</v>
      </c>
      <c r="D69" s="17" t="s">
        <v>2095</v>
      </c>
      <c r="E69" t="s">
        <v>2533</v>
      </c>
      <c r="N69" t="s">
        <v>417</v>
      </c>
      <c r="O69" t="s">
        <v>2532</v>
      </c>
    </row>
    <row r="70" spans="1:15" x14ac:dyDescent="0.3">
      <c r="A70" s="14">
        <v>6798</v>
      </c>
      <c r="C70">
        <v>26</v>
      </c>
      <c r="D70" t="s">
        <v>1041</v>
      </c>
      <c r="E70" t="s">
        <v>2535</v>
      </c>
      <c r="N70" t="s">
        <v>417</v>
      </c>
      <c r="O70" t="s">
        <v>2534</v>
      </c>
    </row>
    <row r="71" spans="1:15" x14ac:dyDescent="0.3">
      <c r="A71" s="14">
        <v>6798</v>
      </c>
      <c r="C71">
        <v>26</v>
      </c>
      <c r="D71" s="17" t="s">
        <v>2095</v>
      </c>
      <c r="E71" t="s">
        <v>2536</v>
      </c>
      <c r="F71" t="s">
        <v>2537</v>
      </c>
      <c r="G71" t="s">
        <v>24</v>
      </c>
      <c r="H71">
        <v>61687</v>
      </c>
      <c r="N71" t="s">
        <v>417</v>
      </c>
      <c r="O71" t="s">
        <v>2532</v>
      </c>
    </row>
    <row r="72" spans="1:15" x14ac:dyDescent="0.3">
      <c r="A72" s="14">
        <v>6798</v>
      </c>
      <c r="C72">
        <v>26</v>
      </c>
      <c r="D72" s="17" t="s">
        <v>2095</v>
      </c>
      <c r="E72" t="s">
        <v>2543</v>
      </c>
      <c r="F72" t="s">
        <v>2544</v>
      </c>
      <c r="H72">
        <v>54533</v>
      </c>
      <c r="N72" t="s">
        <v>417</v>
      </c>
      <c r="O72" t="s">
        <v>2532</v>
      </c>
    </row>
    <row r="73" spans="1:15" x14ac:dyDescent="0.3">
      <c r="A73" s="14">
        <v>6798</v>
      </c>
      <c r="C73">
        <v>26</v>
      </c>
      <c r="D73" t="s">
        <v>2095</v>
      </c>
      <c r="E73" t="s">
        <v>2545</v>
      </c>
      <c r="H73">
        <v>37000</v>
      </c>
      <c r="N73" t="s">
        <v>417</v>
      </c>
      <c r="O73" t="s">
        <v>2532</v>
      </c>
    </row>
    <row r="74" spans="1:15" x14ac:dyDescent="0.3">
      <c r="A74" s="14">
        <v>6798</v>
      </c>
      <c r="C74">
        <v>26</v>
      </c>
      <c r="D74" t="s">
        <v>586</v>
      </c>
      <c r="E74" t="s">
        <v>2546</v>
      </c>
      <c r="H74">
        <v>3200</v>
      </c>
      <c r="N74" t="s">
        <v>417</v>
      </c>
      <c r="O74" t="s">
        <v>2532</v>
      </c>
    </row>
    <row r="75" spans="1:15" x14ac:dyDescent="0.3">
      <c r="A75" s="14">
        <v>6798</v>
      </c>
      <c r="C75">
        <v>26</v>
      </c>
      <c r="D75" s="17" t="s">
        <v>2095</v>
      </c>
      <c r="E75" t="s">
        <v>2547</v>
      </c>
      <c r="F75" t="s">
        <v>2548</v>
      </c>
      <c r="G75" t="s">
        <v>436</v>
      </c>
      <c r="H75">
        <v>29962</v>
      </c>
      <c r="N75" t="s">
        <v>417</v>
      </c>
      <c r="O75" t="s">
        <v>2549</v>
      </c>
    </row>
    <row r="76" spans="1:15" x14ac:dyDescent="0.3">
      <c r="A76" s="14">
        <v>6817</v>
      </c>
      <c r="C76">
        <v>29</v>
      </c>
      <c r="D76" t="s">
        <v>2665</v>
      </c>
      <c r="E76" t="s">
        <v>2666</v>
      </c>
      <c r="G76" t="s">
        <v>24</v>
      </c>
      <c r="N76" t="s">
        <v>417</v>
      </c>
      <c r="O76" t="s">
        <v>2667</v>
      </c>
    </row>
    <row r="77" spans="1:15" x14ac:dyDescent="0.3">
      <c r="A77" s="14">
        <v>6819</v>
      </c>
      <c r="C77">
        <v>29</v>
      </c>
      <c r="D77" t="s">
        <v>2659</v>
      </c>
      <c r="E77" t="s">
        <v>2660</v>
      </c>
      <c r="F77" t="s">
        <v>2661</v>
      </c>
      <c r="G77" t="s">
        <v>24</v>
      </c>
      <c r="N77" t="s">
        <v>417</v>
      </c>
      <c r="O77" t="s">
        <v>2662</v>
      </c>
    </row>
    <row r="78" spans="1:15" x14ac:dyDescent="0.3">
      <c r="A78" s="14">
        <v>6840</v>
      </c>
      <c r="C78">
        <v>32</v>
      </c>
      <c r="D78" t="s">
        <v>1680</v>
      </c>
      <c r="E78" t="s">
        <v>2803</v>
      </c>
      <c r="F78" t="s">
        <v>2804</v>
      </c>
      <c r="G78" t="s">
        <v>42</v>
      </c>
      <c r="N78" t="s">
        <v>417</v>
      </c>
      <c r="O78" t="s">
        <v>2805</v>
      </c>
    </row>
    <row r="79" spans="1:15" x14ac:dyDescent="0.3">
      <c r="A79" s="14">
        <v>6840</v>
      </c>
      <c r="C79">
        <v>32</v>
      </c>
      <c r="D79" t="s">
        <v>2095</v>
      </c>
      <c r="E79" t="s">
        <v>2806</v>
      </c>
      <c r="F79" t="s">
        <v>981</v>
      </c>
      <c r="G79" t="s">
        <v>437</v>
      </c>
      <c r="N79" t="s">
        <v>417</v>
      </c>
      <c r="O79" t="s">
        <v>2807</v>
      </c>
    </row>
    <row r="80" spans="1:15" x14ac:dyDescent="0.3">
      <c r="A80" s="14">
        <v>6847</v>
      </c>
      <c r="C80">
        <v>33</v>
      </c>
      <c r="D80" t="s">
        <v>2095</v>
      </c>
      <c r="E80" t="s">
        <v>2825</v>
      </c>
      <c r="F80" t="s">
        <v>49</v>
      </c>
      <c r="G80" t="s">
        <v>24</v>
      </c>
      <c r="N80" t="s">
        <v>417</v>
      </c>
      <c r="O80" t="s">
        <v>2826</v>
      </c>
    </row>
    <row r="81" spans="1:15" x14ac:dyDescent="0.3">
      <c r="A81" s="14">
        <v>6867</v>
      </c>
      <c r="C81">
        <v>36</v>
      </c>
      <c r="D81" t="s">
        <v>2665</v>
      </c>
      <c r="E81" t="s">
        <v>2897</v>
      </c>
      <c r="F81" t="s">
        <v>2895</v>
      </c>
      <c r="G81" t="s">
        <v>24</v>
      </c>
      <c r="N81" t="s">
        <v>417</v>
      </c>
      <c r="O81" t="s">
        <v>2896</v>
      </c>
    </row>
    <row r="82" spans="1:15" x14ac:dyDescent="0.3">
      <c r="A82" s="14">
        <v>6867</v>
      </c>
      <c r="C82">
        <v>36</v>
      </c>
      <c r="D82" t="s">
        <v>2665</v>
      </c>
      <c r="E82" t="s">
        <v>2898</v>
      </c>
      <c r="F82" t="s">
        <v>2899</v>
      </c>
      <c r="G82" t="s">
        <v>24</v>
      </c>
      <c r="N82" t="s">
        <v>417</v>
      </c>
      <c r="O82" t="s">
        <v>2900</v>
      </c>
    </row>
    <row r="83" spans="1:15" x14ac:dyDescent="0.3">
      <c r="A83" s="14">
        <v>6867</v>
      </c>
      <c r="C83">
        <v>36</v>
      </c>
      <c r="D83" t="s">
        <v>2302</v>
      </c>
      <c r="E83" t="s">
        <v>2898</v>
      </c>
      <c r="F83" t="s">
        <v>2901</v>
      </c>
      <c r="G83" t="s">
        <v>24</v>
      </c>
      <c r="H83">
        <v>17000</v>
      </c>
      <c r="J83" t="s">
        <v>66</v>
      </c>
      <c r="N83" t="s">
        <v>417</v>
      </c>
      <c r="O83" t="s">
        <v>2902</v>
      </c>
    </row>
  </sheetData>
  <pageMargins left="0.7" right="0.7" top="0.75" bottom="0.75" header="0.3" footer="0.3"/>
  <pageSetup orientation="portrait" horizontalDpi="4294967293" vertic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6"/>
  <sheetViews>
    <sheetView workbookViewId="0">
      <pane ySplit="1" topLeftCell="A2" activePane="bottomLeft" state="frozen"/>
      <selection pane="bottomLeft" activeCell="C2" sqref="C2"/>
    </sheetView>
  </sheetViews>
  <sheetFormatPr defaultRowHeight="14.4" x14ac:dyDescent="0.3"/>
  <cols>
    <col min="1" max="1" width="10.6640625" customWidth="1"/>
    <col min="2" max="2" width="9.44140625" customWidth="1"/>
    <col min="3" max="3" width="4.6640625" customWidth="1"/>
    <col min="4" max="4" width="11.88671875" customWidth="1"/>
    <col min="5" max="5" width="24.33203125" customWidth="1"/>
    <col min="6" max="6" width="23.5546875" customWidth="1"/>
    <col min="7" max="7" width="6.44140625" customWidth="1"/>
    <col min="8" max="8" width="7.109375" customWidth="1"/>
    <col min="9" max="9" width="6.88671875" customWidth="1"/>
    <col min="10" max="10" width="8.5546875" customWidth="1"/>
    <col min="11" max="11" width="7.88671875" customWidth="1"/>
    <col min="13" max="13" width="15.6640625" customWidth="1"/>
    <col min="14" max="14" width="7.88671875" customWidth="1"/>
    <col min="15" max="15" width="76.44140625" customWidth="1"/>
  </cols>
  <sheetData>
    <row r="1" spans="1:15" s="1" customFormat="1" ht="46.5" customHeight="1" x14ac:dyDescent="0.3">
      <c r="A1" s="1" t="s">
        <v>0</v>
      </c>
      <c r="B1" s="1" t="s">
        <v>1</v>
      </c>
      <c r="C1" s="1" t="s">
        <v>2903</v>
      </c>
      <c r="D1" s="1" t="s">
        <v>2</v>
      </c>
      <c r="E1" s="1" t="s">
        <v>3</v>
      </c>
      <c r="F1" s="1" t="s">
        <v>4</v>
      </c>
      <c r="G1" s="1" t="s">
        <v>5</v>
      </c>
      <c r="H1" s="1" t="s">
        <v>9</v>
      </c>
      <c r="I1" s="1" t="s">
        <v>10</v>
      </c>
      <c r="J1" s="1" t="s">
        <v>11</v>
      </c>
      <c r="K1" s="1" t="s">
        <v>1252</v>
      </c>
      <c r="L1" s="1" t="s">
        <v>6</v>
      </c>
      <c r="M1" s="1" t="s">
        <v>7</v>
      </c>
      <c r="N1" s="1" t="s">
        <v>1242</v>
      </c>
      <c r="O1" s="1" t="s">
        <v>8</v>
      </c>
    </row>
    <row r="2" spans="1:15" x14ac:dyDescent="0.3">
      <c r="A2" s="2">
        <v>6259</v>
      </c>
      <c r="B2" t="s">
        <v>21</v>
      </c>
      <c r="C2">
        <v>1</v>
      </c>
      <c r="D2" t="s">
        <v>22</v>
      </c>
      <c r="E2" t="s">
        <v>27</v>
      </c>
      <c r="F2" t="s">
        <v>23</v>
      </c>
      <c r="G2" t="s">
        <v>449</v>
      </c>
      <c r="J2" t="s">
        <v>25</v>
      </c>
      <c r="K2">
        <v>1</v>
      </c>
      <c r="M2" t="s">
        <v>20</v>
      </c>
      <c r="O2" t="s">
        <v>26</v>
      </c>
    </row>
    <row r="3" spans="1:15" x14ac:dyDescent="0.3">
      <c r="A3" s="2">
        <v>6263</v>
      </c>
      <c r="B3" t="s">
        <v>59</v>
      </c>
      <c r="C3">
        <v>2</v>
      </c>
      <c r="D3" t="s">
        <v>60</v>
      </c>
      <c r="E3" t="s">
        <v>61</v>
      </c>
      <c r="F3" t="s">
        <v>46</v>
      </c>
      <c r="G3" t="s">
        <v>14</v>
      </c>
      <c r="M3" t="s">
        <v>20</v>
      </c>
      <c r="O3" t="s">
        <v>62</v>
      </c>
    </row>
    <row r="4" spans="1:15" x14ac:dyDescent="0.3">
      <c r="A4" s="2">
        <v>6273</v>
      </c>
      <c r="C4">
        <v>2</v>
      </c>
      <c r="D4" t="s">
        <v>45</v>
      </c>
      <c r="E4" t="s">
        <v>47</v>
      </c>
      <c r="F4" t="s">
        <v>46</v>
      </c>
      <c r="G4" t="s">
        <v>14</v>
      </c>
      <c r="H4">
        <v>500</v>
      </c>
      <c r="K4">
        <v>1</v>
      </c>
      <c r="M4" t="s">
        <v>15</v>
      </c>
      <c r="O4" t="s">
        <v>48</v>
      </c>
    </row>
    <row r="5" spans="1:15" x14ac:dyDescent="0.3">
      <c r="A5" s="2">
        <v>6273</v>
      </c>
      <c r="B5" t="s">
        <v>16</v>
      </c>
      <c r="C5">
        <v>5</v>
      </c>
      <c r="D5" t="s">
        <v>120</v>
      </c>
      <c r="E5" t="s">
        <v>121</v>
      </c>
      <c r="F5" t="s">
        <v>122</v>
      </c>
      <c r="G5" t="s">
        <v>14</v>
      </c>
      <c r="H5">
        <v>50</v>
      </c>
      <c r="J5" t="s">
        <v>66</v>
      </c>
      <c r="K5">
        <v>1</v>
      </c>
      <c r="M5" t="s">
        <v>20</v>
      </c>
      <c r="O5" t="s">
        <v>123</v>
      </c>
    </row>
    <row r="6" spans="1:15" x14ac:dyDescent="0.3">
      <c r="A6" s="2">
        <v>6282</v>
      </c>
      <c r="C6">
        <v>5</v>
      </c>
      <c r="D6" t="s">
        <v>124</v>
      </c>
      <c r="F6" t="s">
        <v>125</v>
      </c>
      <c r="G6" t="s">
        <v>24</v>
      </c>
      <c r="K6">
        <v>4</v>
      </c>
      <c r="M6" t="s">
        <v>15</v>
      </c>
      <c r="O6" s="6" t="s">
        <v>126</v>
      </c>
    </row>
    <row r="7" spans="1:15" x14ac:dyDescent="0.3">
      <c r="A7" s="2">
        <v>6287</v>
      </c>
      <c r="C7">
        <v>4</v>
      </c>
      <c r="E7" t="s">
        <v>89</v>
      </c>
      <c r="F7" t="s">
        <v>90</v>
      </c>
      <c r="G7" t="s">
        <v>439</v>
      </c>
      <c r="H7">
        <v>632</v>
      </c>
      <c r="M7" t="s">
        <v>15</v>
      </c>
      <c r="O7" t="s">
        <v>91</v>
      </c>
    </row>
    <row r="8" spans="1:15" x14ac:dyDescent="0.3">
      <c r="A8" s="2">
        <v>6301</v>
      </c>
      <c r="C8">
        <v>6</v>
      </c>
      <c r="E8" t="s">
        <v>143</v>
      </c>
      <c r="F8" t="s">
        <v>144</v>
      </c>
      <c r="G8" t="s">
        <v>439</v>
      </c>
      <c r="H8">
        <v>750</v>
      </c>
      <c r="M8" t="s">
        <v>15</v>
      </c>
      <c r="O8" t="s">
        <v>145</v>
      </c>
    </row>
    <row r="9" spans="1:15" x14ac:dyDescent="0.3">
      <c r="A9" s="2">
        <v>6303</v>
      </c>
      <c r="C9" t="s">
        <v>220</v>
      </c>
      <c r="D9" t="s">
        <v>221</v>
      </c>
      <c r="E9" t="s">
        <v>223</v>
      </c>
      <c r="F9" t="s">
        <v>222</v>
      </c>
      <c r="G9" t="s">
        <v>24</v>
      </c>
      <c r="H9">
        <v>750</v>
      </c>
      <c r="K9">
        <v>17</v>
      </c>
      <c r="M9" t="s">
        <v>15</v>
      </c>
      <c r="O9" t="s">
        <v>224</v>
      </c>
    </row>
    <row r="10" spans="1:15" x14ac:dyDescent="0.3">
      <c r="A10" s="2">
        <v>6361</v>
      </c>
      <c r="B10" t="s">
        <v>419</v>
      </c>
      <c r="C10">
        <v>15</v>
      </c>
      <c r="D10" t="s">
        <v>415</v>
      </c>
      <c r="E10" t="s">
        <v>416</v>
      </c>
      <c r="F10" t="s">
        <v>72</v>
      </c>
      <c r="G10" t="s">
        <v>14</v>
      </c>
      <c r="H10">
        <v>445</v>
      </c>
      <c r="L10" t="s">
        <v>417</v>
      </c>
      <c r="M10" t="s">
        <v>418</v>
      </c>
      <c r="O10" t="s">
        <v>420</v>
      </c>
    </row>
    <row r="11" spans="1:15" x14ac:dyDescent="0.3">
      <c r="A11" s="2">
        <v>6370</v>
      </c>
      <c r="B11" t="s">
        <v>16</v>
      </c>
      <c r="C11">
        <v>18</v>
      </c>
      <c r="D11" t="s">
        <v>559</v>
      </c>
      <c r="E11" t="s">
        <v>27</v>
      </c>
      <c r="F11" t="s">
        <v>560</v>
      </c>
      <c r="G11" t="s">
        <v>448</v>
      </c>
      <c r="H11">
        <f>16*58</f>
        <v>928</v>
      </c>
      <c r="I11">
        <v>16</v>
      </c>
      <c r="K11">
        <v>2</v>
      </c>
      <c r="M11" t="s">
        <v>20</v>
      </c>
      <c r="O11" t="s">
        <v>561</v>
      </c>
    </row>
    <row r="12" spans="1:15" x14ac:dyDescent="0.3">
      <c r="A12" s="2">
        <v>6374</v>
      </c>
      <c r="B12" t="s">
        <v>16</v>
      </c>
      <c r="C12">
        <v>17</v>
      </c>
      <c r="D12" t="s">
        <v>586</v>
      </c>
      <c r="E12" t="s">
        <v>501</v>
      </c>
      <c r="F12" t="s">
        <v>587</v>
      </c>
      <c r="G12" t="s">
        <v>81</v>
      </c>
      <c r="H12">
        <v>680</v>
      </c>
      <c r="K12">
        <v>1</v>
      </c>
      <c r="L12" t="s">
        <v>417</v>
      </c>
      <c r="M12" t="s">
        <v>15</v>
      </c>
      <c r="O12" t="s">
        <v>589</v>
      </c>
    </row>
    <row r="13" spans="1:15" x14ac:dyDescent="0.3">
      <c r="A13" s="2">
        <v>6374</v>
      </c>
      <c r="C13">
        <v>18</v>
      </c>
      <c r="E13" t="s">
        <v>562</v>
      </c>
      <c r="F13" t="s">
        <v>563</v>
      </c>
      <c r="G13" t="s">
        <v>24</v>
      </c>
      <c r="M13" t="s">
        <v>15</v>
      </c>
    </row>
    <row r="14" spans="1:15" x14ac:dyDescent="0.3">
      <c r="A14" s="2">
        <v>6375</v>
      </c>
      <c r="C14">
        <v>18</v>
      </c>
      <c r="E14" t="s">
        <v>562</v>
      </c>
      <c r="F14" t="s">
        <v>563</v>
      </c>
      <c r="G14" t="s">
        <v>24</v>
      </c>
      <c r="M14" t="s">
        <v>15</v>
      </c>
      <c r="O14" t="s">
        <v>564</v>
      </c>
    </row>
    <row r="15" spans="1:15" x14ac:dyDescent="0.3">
      <c r="A15" s="2">
        <v>6380</v>
      </c>
      <c r="B15" t="s">
        <v>16</v>
      </c>
      <c r="C15">
        <v>17</v>
      </c>
      <c r="E15" t="s">
        <v>525</v>
      </c>
      <c r="F15" t="s">
        <v>526</v>
      </c>
      <c r="G15" t="s">
        <v>437</v>
      </c>
      <c r="H15">
        <v>1085</v>
      </c>
      <c r="L15" t="s">
        <v>417</v>
      </c>
      <c r="M15" t="s">
        <v>15</v>
      </c>
      <c r="O15" t="s">
        <v>527</v>
      </c>
    </row>
    <row r="16" spans="1:15" x14ac:dyDescent="0.3">
      <c r="A16" s="2">
        <v>6390</v>
      </c>
      <c r="B16" t="s">
        <v>16</v>
      </c>
      <c r="C16">
        <v>19</v>
      </c>
      <c r="D16" t="s">
        <v>586</v>
      </c>
      <c r="E16" t="s">
        <v>585</v>
      </c>
      <c r="F16" t="s">
        <v>72</v>
      </c>
      <c r="G16" t="s">
        <v>14</v>
      </c>
      <c r="H16">
        <v>1500</v>
      </c>
      <c r="J16" t="s">
        <v>66</v>
      </c>
      <c r="K16">
        <v>1</v>
      </c>
      <c r="M16" t="s">
        <v>15</v>
      </c>
      <c r="O16" t="s">
        <v>588</v>
      </c>
    </row>
    <row r="17" spans="1:15" x14ac:dyDescent="0.3">
      <c r="A17" s="2">
        <v>6399</v>
      </c>
      <c r="C17">
        <v>20</v>
      </c>
      <c r="D17" t="s">
        <v>644</v>
      </c>
      <c r="E17" t="s">
        <v>645</v>
      </c>
      <c r="F17" t="s">
        <v>204</v>
      </c>
      <c r="G17" t="s">
        <v>24</v>
      </c>
      <c r="H17">
        <v>1000</v>
      </c>
      <c r="J17" t="s">
        <v>66</v>
      </c>
      <c r="K17">
        <v>5</v>
      </c>
      <c r="L17" t="s">
        <v>417</v>
      </c>
      <c r="M17" t="s">
        <v>15</v>
      </c>
      <c r="O17" t="s">
        <v>646</v>
      </c>
    </row>
    <row r="18" spans="1:15" x14ac:dyDescent="0.3">
      <c r="A18" s="2">
        <v>6400</v>
      </c>
      <c r="B18" s="3">
        <v>8.3333333333333329E-2</v>
      </c>
      <c r="C18">
        <v>20</v>
      </c>
      <c r="D18" t="s">
        <v>652</v>
      </c>
      <c r="E18" t="s">
        <v>650</v>
      </c>
      <c r="F18" t="s">
        <v>651</v>
      </c>
      <c r="G18" t="s">
        <v>24</v>
      </c>
      <c r="H18">
        <v>1500</v>
      </c>
      <c r="K18">
        <v>1</v>
      </c>
      <c r="M18" t="s">
        <v>417</v>
      </c>
      <c r="O18" t="s">
        <v>653</v>
      </c>
    </row>
    <row r="19" spans="1:15" x14ac:dyDescent="0.3">
      <c r="A19" s="2">
        <v>6408</v>
      </c>
      <c r="B19" t="s">
        <v>58</v>
      </c>
      <c r="C19">
        <v>21</v>
      </c>
      <c r="E19" t="s">
        <v>700</v>
      </c>
      <c r="F19" t="s">
        <v>72</v>
      </c>
      <c r="G19" t="s">
        <v>14</v>
      </c>
      <c r="H19">
        <v>1800</v>
      </c>
      <c r="K19">
        <v>27</v>
      </c>
      <c r="M19" t="s">
        <v>418</v>
      </c>
      <c r="O19" t="s">
        <v>701</v>
      </c>
    </row>
    <row r="20" spans="1:15" x14ac:dyDescent="0.3">
      <c r="A20" s="2">
        <v>6409</v>
      </c>
      <c r="B20" t="s">
        <v>16</v>
      </c>
      <c r="C20">
        <v>23</v>
      </c>
      <c r="D20" t="s">
        <v>887</v>
      </c>
      <c r="E20" t="s">
        <v>888</v>
      </c>
      <c r="F20" t="s">
        <v>889</v>
      </c>
      <c r="G20" t="s">
        <v>24</v>
      </c>
      <c r="H20">
        <v>365</v>
      </c>
      <c r="K20">
        <v>6</v>
      </c>
      <c r="L20" t="s">
        <v>417</v>
      </c>
      <c r="M20" t="s">
        <v>20</v>
      </c>
      <c r="O20" t="s">
        <v>890</v>
      </c>
    </row>
    <row r="21" spans="1:15" x14ac:dyDescent="0.3">
      <c r="A21" s="2">
        <v>6418</v>
      </c>
      <c r="C21">
        <v>27</v>
      </c>
      <c r="E21" t="s">
        <v>1039</v>
      </c>
      <c r="M21" t="s">
        <v>15</v>
      </c>
      <c r="O21" t="s">
        <v>1040</v>
      </c>
    </row>
    <row r="22" spans="1:15" x14ac:dyDescent="0.3">
      <c r="A22" s="2">
        <v>6435</v>
      </c>
      <c r="C22">
        <v>28</v>
      </c>
      <c r="D22" t="s">
        <v>1113</v>
      </c>
      <c r="E22" t="s">
        <v>1114</v>
      </c>
      <c r="F22" t="s">
        <v>1115</v>
      </c>
      <c r="G22" t="s">
        <v>14</v>
      </c>
      <c r="I22">
        <v>3</v>
      </c>
      <c r="K22">
        <v>1</v>
      </c>
      <c r="M22" t="s">
        <v>15</v>
      </c>
      <c r="O22" t="s">
        <v>1116</v>
      </c>
    </row>
    <row r="23" spans="1:15" x14ac:dyDescent="0.3">
      <c r="A23" s="2">
        <v>6435</v>
      </c>
      <c r="C23">
        <v>28</v>
      </c>
      <c r="D23" t="s">
        <v>1117</v>
      </c>
      <c r="E23" t="s">
        <v>1118</v>
      </c>
      <c r="F23" t="s">
        <v>72</v>
      </c>
      <c r="G23" t="s">
        <v>14</v>
      </c>
      <c r="H23">
        <v>250</v>
      </c>
      <c r="K23">
        <v>5</v>
      </c>
      <c r="M23" t="s">
        <v>15</v>
      </c>
      <c r="O23" t="s">
        <v>1119</v>
      </c>
    </row>
    <row r="24" spans="1:15" x14ac:dyDescent="0.3">
      <c r="A24" s="2">
        <v>6435</v>
      </c>
      <c r="C24">
        <v>28</v>
      </c>
      <c r="D24" t="s">
        <v>1117</v>
      </c>
      <c r="E24" t="s">
        <v>1120</v>
      </c>
      <c r="F24" t="s">
        <v>1121</v>
      </c>
      <c r="G24" t="s">
        <v>24</v>
      </c>
      <c r="H24">
        <v>250</v>
      </c>
      <c r="M24" t="s">
        <v>15</v>
      </c>
      <c r="O24" t="s">
        <v>1122</v>
      </c>
    </row>
    <row r="25" spans="1:15" x14ac:dyDescent="0.3">
      <c r="A25" s="15">
        <v>6436</v>
      </c>
      <c r="B25" s="16"/>
      <c r="C25" s="16">
        <v>27</v>
      </c>
      <c r="D25" s="16" t="s">
        <v>1041</v>
      </c>
      <c r="E25" s="16" t="s">
        <v>47</v>
      </c>
      <c r="F25" s="16"/>
      <c r="G25" s="16"/>
      <c r="H25" s="16"/>
      <c r="I25" s="16"/>
      <c r="J25" s="16"/>
      <c r="K25" s="16"/>
      <c r="L25" s="16"/>
      <c r="M25" s="16" t="s">
        <v>15</v>
      </c>
      <c r="N25" s="16"/>
      <c r="O25" s="16" t="s">
        <v>1042</v>
      </c>
    </row>
    <row r="26" spans="1:15" s="8" customFormat="1" x14ac:dyDescent="0.3">
      <c r="A26" s="26">
        <v>6443</v>
      </c>
      <c r="C26" s="8">
        <v>28</v>
      </c>
      <c r="D26" s="8" t="s">
        <v>1123</v>
      </c>
      <c r="E26" s="8" t="s">
        <v>1124</v>
      </c>
      <c r="F26" s="8" t="s">
        <v>1125</v>
      </c>
      <c r="G26" s="8" t="s">
        <v>1126</v>
      </c>
      <c r="K26" s="8">
        <v>1</v>
      </c>
      <c r="M26" s="8" t="s">
        <v>15</v>
      </c>
      <c r="O26" s="8" t="s">
        <v>1127</v>
      </c>
    </row>
    <row r="27" spans="1:15" x14ac:dyDescent="0.3">
      <c r="A27" s="2">
        <v>6446</v>
      </c>
      <c r="C27">
        <v>27</v>
      </c>
      <c r="E27" t="s">
        <v>1026</v>
      </c>
      <c r="F27" s="17" t="s">
        <v>1027</v>
      </c>
      <c r="G27" s="17" t="s">
        <v>14</v>
      </c>
      <c r="M27" t="s">
        <v>15</v>
      </c>
      <c r="O27" t="s">
        <v>1028</v>
      </c>
    </row>
    <row r="28" spans="1:15" x14ac:dyDescent="0.3">
      <c r="A28" s="2">
        <v>6454</v>
      </c>
      <c r="C28">
        <v>28</v>
      </c>
      <c r="E28" t="s">
        <v>1054</v>
      </c>
      <c r="F28" t="s">
        <v>1055</v>
      </c>
      <c r="G28" t="s">
        <v>1053</v>
      </c>
      <c r="H28">
        <v>900</v>
      </c>
      <c r="M28" t="s">
        <v>15</v>
      </c>
      <c r="O28" t="s">
        <v>1056</v>
      </c>
    </row>
    <row r="29" spans="1:15" x14ac:dyDescent="0.3">
      <c r="A29" s="2">
        <v>6455</v>
      </c>
      <c r="C29">
        <v>28</v>
      </c>
      <c r="E29" t="s">
        <v>1061</v>
      </c>
      <c r="F29" t="s">
        <v>1062</v>
      </c>
      <c r="G29" t="s">
        <v>24</v>
      </c>
      <c r="M29" t="s">
        <v>15</v>
      </c>
      <c r="O29" t="s">
        <v>384</v>
      </c>
    </row>
    <row r="30" spans="1:15" x14ac:dyDescent="0.3">
      <c r="A30" s="2">
        <v>6456</v>
      </c>
      <c r="C30">
        <v>28</v>
      </c>
      <c r="E30" t="s">
        <v>1061</v>
      </c>
      <c r="F30" t="s">
        <v>1084</v>
      </c>
      <c r="G30" t="s">
        <v>24</v>
      </c>
      <c r="M30" t="s">
        <v>15</v>
      </c>
      <c r="O30" t="s">
        <v>384</v>
      </c>
    </row>
    <row r="31" spans="1:15" x14ac:dyDescent="0.3">
      <c r="A31" s="2">
        <v>6456</v>
      </c>
      <c r="C31">
        <v>28</v>
      </c>
      <c r="D31" t="s">
        <v>1085</v>
      </c>
      <c r="E31" t="s">
        <v>1088</v>
      </c>
      <c r="F31" t="s">
        <v>1086</v>
      </c>
      <c r="G31" t="s">
        <v>130</v>
      </c>
      <c r="M31" t="s">
        <v>15</v>
      </c>
      <c r="O31" t="s">
        <v>1087</v>
      </c>
    </row>
    <row r="32" spans="1:15" x14ac:dyDescent="0.3">
      <c r="A32" s="2">
        <v>6457</v>
      </c>
      <c r="B32" t="s">
        <v>16</v>
      </c>
      <c r="C32">
        <v>28</v>
      </c>
      <c r="D32" t="s">
        <v>1085</v>
      </c>
      <c r="E32" t="s">
        <v>1108</v>
      </c>
      <c r="F32" t="s">
        <v>1109</v>
      </c>
      <c r="G32" t="s">
        <v>24</v>
      </c>
      <c r="H32">
        <v>1000</v>
      </c>
      <c r="J32" t="s">
        <v>66</v>
      </c>
      <c r="M32" t="s">
        <v>392</v>
      </c>
    </row>
    <row r="33" spans="1:15" x14ac:dyDescent="0.3">
      <c r="A33" s="2">
        <v>6457</v>
      </c>
      <c r="B33" t="s">
        <v>58</v>
      </c>
      <c r="C33">
        <v>28</v>
      </c>
      <c r="E33" t="s">
        <v>1110</v>
      </c>
      <c r="F33" t="s">
        <v>72</v>
      </c>
      <c r="G33" t="s">
        <v>14</v>
      </c>
      <c r="H33">
        <v>200</v>
      </c>
      <c r="M33" t="s">
        <v>15</v>
      </c>
    </row>
    <row r="34" spans="1:15" x14ac:dyDescent="0.3">
      <c r="A34" s="2">
        <v>6459</v>
      </c>
      <c r="C34">
        <v>29</v>
      </c>
      <c r="E34" t="s">
        <v>1168</v>
      </c>
      <c r="F34" t="s">
        <v>162</v>
      </c>
      <c r="G34" t="s">
        <v>14</v>
      </c>
      <c r="M34" t="s">
        <v>15</v>
      </c>
    </row>
    <row r="35" spans="1:15" x14ac:dyDescent="0.3">
      <c r="A35" s="2">
        <v>6460</v>
      </c>
      <c r="C35">
        <v>29</v>
      </c>
      <c r="E35" t="s">
        <v>1173</v>
      </c>
      <c r="F35" t="s">
        <v>1174</v>
      </c>
      <c r="G35" t="s">
        <v>24</v>
      </c>
      <c r="M35" t="s">
        <v>418</v>
      </c>
      <c r="O35" t="s">
        <v>1175</v>
      </c>
    </row>
    <row r="36" spans="1:15" x14ac:dyDescent="0.3">
      <c r="A36" s="2">
        <v>6460</v>
      </c>
      <c r="C36">
        <v>29</v>
      </c>
      <c r="E36" t="s">
        <v>1176</v>
      </c>
      <c r="F36" t="s">
        <v>162</v>
      </c>
      <c r="G36" t="s">
        <v>14</v>
      </c>
      <c r="H36">
        <v>1000</v>
      </c>
      <c r="J36" t="s">
        <v>66</v>
      </c>
      <c r="M36" t="s">
        <v>15</v>
      </c>
      <c r="O36" t="s">
        <v>1235</v>
      </c>
    </row>
    <row r="37" spans="1:15" x14ac:dyDescent="0.3">
      <c r="A37" s="2">
        <v>6460</v>
      </c>
      <c r="B37" t="s">
        <v>16</v>
      </c>
      <c r="C37">
        <v>30</v>
      </c>
      <c r="D37" t="s">
        <v>1236</v>
      </c>
      <c r="E37" t="s">
        <v>1237</v>
      </c>
      <c r="F37" t="s">
        <v>162</v>
      </c>
      <c r="G37" t="s">
        <v>14</v>
      </c>
      <c r="H37" s="17">
        <v>5000</v>
      </c>
      <c r="J37" t="s">
        <v>66</v>
      </c>
      <c r="M37" t="s">
        <v>20</v>
      </c>
      <c r="O37" t="s">
        <v>1243</v>
      </c>
    </row>
    <row r="38" spans="1:15" x14ac:dyDescent="0.3">
      <c r="A38" s="2">
        <v>6461</v>
      </c>
      <c r="B38" t="s">
        <v>16</v>
      </c>
      <c r="C38">
        <v>30</v>
      </c>
      <c r="D38" t="s">
        <v>1236</v>
      </c>
      <c r="E38" t="s">
        <v>1237</v>
      </c>
      <c r="F38" t="s">
        <v>162</v>
      </c>
      <c r="G38" t="s">
        <v>14</v>
      </c>
      <c r="H38" s="17">
        <v>5000</v>
      </c>
      <c r="J38" t="s">
        <v>66</v>
      </c>
      <c r="M38" t="s">
        <v>20</v>
      </c>
      <c r="O38" t="s">
        <v>1243</v>
      </c>
    </row>
    <row r="39" spans="1:15" x14ac:dyDescent="0.3">
      <c r="A39" s="2">
        <v>6461</v>
      </c>
      <c r="C39">
        <v>29</v>
      </c>
      <c r="E39" t="s">
        <v>1178</v>
      </c>
      <c r="F39" t="s">
        <v>1179</v>
      </c>
      <c r="G39" t="s">
        <v>437</v>
      </c>
      <c r="H39">
        <v>600</v>
      </c>
      <c r="M39" t="s">
        <v>15</v>
      </c>
    </row>
    <row r="40" spans="1:15" x14ac:dyDescent="0.3">
      <c r="A40" s="2">
        <v>6462</v>
      </c>
      <c r="C40">
        <v>29</v>
      </c>
      <c r="E40" t="s">
        <v>1183</v>
      </c>
      <c r="F40" t="s">
        <v>72</v>
      </c>
      <c r="G40" t="s">
        <v>14</v>
      </c>
      <c r="M40" t="s">
        <v>15</v>
      </c>
      <c r="O40" t="s">
        <v>1238</v>
      </c>
    </row>
    <row r="41" spans="1:15" x14ac:dyDescent="0.3">
      <c r="A41" s="27">
        <v>6468</v>
      </c>
      <c r="C41">
        <v>30</v>
      </c>
      <c r="E41" t="s">
        <v>1246</v>
      </c>
      <c r="F41" t="s">
        <v>72</v>
      </c>
      <c r="G41" t="s">
        <v>14</v>
      </c>
      <c r="N41" t="s">
        <v>417</v>
      </c>
      <c r="O41" t="s">
        <v>1247</v>
      </c>
    </row>
    <row r="42" spans="1:15" x14ac:dyDescent="0.3">
      <c r="A42" s="2">
        <v>6474</v>
      </c>
      <c r="B42" s="17" t="s">
        <v>51</v>
      </c>
      <c r="C42">
        <v>31</v>
      </c>
      <c r="D42" t="s">
        <v>1267</v>
      </c>
      <c r="E42" t="s">
        <v>1268</v>
      </c>
      <c r="F42" t="s">
        <v>1269</v>
      </c>
      <c r="G42" t="s">
        <v>24</v>
      </c>
      <c r="H42">
        <v>350</v>
      </c>
      <c r="J42" t="s">
        <v>66</v>
      </c>
      <c r="M42" t="s">
        <v>418</v>
      </c>
      <c r="O42" t="s">
        <v>1270</v>
      </c>
    </row>
    <row r="43" spans="1:15" x14ac:dyDescent="0.3">
      <c r="A43" s="2">
        <v>6493</v>
      </c>
      <c r="C43">
        <v>34</v>
      </c>
      <c r="E43" t="s">
        <v>1412</v>
      </c>
      <c r="F43" t="s">
        <v>461</v>
      </c>
      <c r="G43" t="s">
        <v>24</v>
      </c>
      <c r="M43" t="s">
        <v>15</v>
      </c>
      <c r="O43" t="s">
        <v>1413</v>
      </c>
    </row>
    <row r="44" spans="1:15" x14ac:dyDescent="0.3">
      <c r="A44" s="2">
        <v>6497</v>
      </c>
      <c r="C44">
        <v>34</v>
      </c>
      <c r="E44" t="s">
        <v>1061</v>
      </c>
      <c r="F44" t="s">
        <v>266</v>
      </c>
      <c r="G44" t="s">
        <v>81</v>
      </c>
      <c r="J44" t="s">
        <v>1434</v>
      </c>
      <c r="M44" t="s">
        <v>15</v>
      </c>
    </row>
    <row r="45" spans="1:15" x14ac:dyDescent="0.3">
      <c r="A45" s="2">
        <v>6501</v>
      </c>
      <c r="C45">
        <v>35</v>
      </c>
      <c r="E45" t="s">
        <v>1465</v>
      </c>
      <c r="F45" t="s">
        <v>72</v>
      </c>
      <c r="G45" t="s">
        <v>14</v>
      </c>
      <c r="M45" t="s">
        <v>15</v>
      </c>
    </row>
    <row r="46" spans="1:15" x14ac:dyDescent="0.3">
      <c r="A46" s="2">
        <v>6503</v>
      </c>
      <c r="C46">
        <v>35</v>
      </c>
      <c r="E46" t="s">
        <v>1488</v>
      </c>
      <c r="F46" t="s">
        <v>1489</v>
      </c>
      <c r="G46" t="s">
        <v>441</v>
      </c>
      <c r="N46" t="s">
        <v>417</v>
      </c>
      <c r="O46" t="s">
        <v>1490</v>
      </c>
    </row>
  </sheetData>
  <pageMargins left="0.7" right="0.7" top="0.75" bottom="0.75" header="0.3" footer="0.3"/>
  <pageSetup orientation="portrait" horizontalDpi="4294967293" vertic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7"/>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RowHeight="14.4" x14ac:dyDescent="0.3"/>
  <cols>
    <col min="1" max="1" width="11.44140625" customWidth="1"/>
    <col min="2" max="2" width="8.88671875" customWidth="1"/>
    <col min="3" max="3" width="4.109375" customWidth="1"/>
    <col min="5" max="5" width="31.6640625" customWidth="1"/>
    <col min="6" max="6" width="19.33203125" customWidth="1"/>
    <col min="7" max="7" width="6.6640625" customWidth="1"/>
    <col min="8" max="8" width="7.33203125" customWidth="1"/>
    <col min="9" max="10" width="7.5546875" customWidth="1"/>
    <col min="11" max="11" width="8" customWidth="1"/>
    <col min="13" max="13" width="15.88671875" customWidth="1"/>
    <col min="14" max="14" width="7.6640625" customWidth="1"/>
    <col min="15" max="15" width="83.5546875" customWidth="1"/>
  </cols>
  <sheetData>
    <row r="1" spans="1:15" s="1" customFormat="1" ht="46.5" customHeight="1" x14ac:dyDescent="0.3">
      <c r="A1" s="1" t="s">
        <v>0</v>
      </c>
      <c r="B1" s="1" t="s">
        <v>1</v>
      </c>
      <c r="C1" s="1" t="s">
        <v>50</v>
      </c>
      <c r="D1" s="1" t="s">
        <v>2</v>
      </c>
      <c r="E1" s="1" t="s">
        <v>3</v>
      </c>
      <c r="F1" s="1" t="s">
        <v>4</v>
      </c>
      <c r="G1" s="1" t="s">
        <v>5</v>
      </c>
      <c r="H1" s="1" t="s">
        <v>9</v>
      </c>
      <c r="I1" s="1" t="s">
        <v>10</v>
      </c>
      <c r="J1" s="1" t="s">
        <v>11</v>
      </c>
      <c r="K1" s="1" t="s">
        <v>1252</v>
      </c>
      <c r="L1" s="1" t="s">
        <v>6</v>
      </c>
      <c r="M1" s="1" t="s">
        <v>7</v>
      </c>
      <c r="N1" s="1" t="s">
        <v>1242</v>
      </c>
      <c r="O1" s="1" t="s">
        <v>8</v>
      </c>
    </row>
    <row r="2" spans="1:15" s="1" customFormat="1" ht="95.25" customHeight="1" x14ac:dyDescent="0.3">
      <c r="A2" s="5">
        <v>6108</v>
      </c>
      <c r="B2" s="4"/>
      <c r="C2" s="4"/>
      <c r="D2" s="4" t="s">
        <v>39</v>
      </c>
      <c r="E2" s="4" t="s">
        <v>3611</v>
      </c>
      <c r="F2" s="52" t="s">
        <v>3614</v>
      </c>
      <c r="G2" s="52" t="s">
        <v>14</v>
      </c>
      <c r="H2" s="4"/>
      <c r="I2" s="4"/>
      <c r="J2" s="4"/>
      <c r="K2" s="4"/>
      <c r="L2" s="4"/>
      <c r="M2" s="4"/>
      <c r="N2" s="4"/>
      <c r="O2" s="1" t="s">
        <v>3731</v>
      </c>
    </row>
    <row r="3" spans="1:15" s="1" customFormat="1" ht="15" customHeight="1" x14ac:dyDescent="0.3">
      <c r="A3" s="5">
        <v>6109</v>
      </c>
      <c r="B3" s="4"/>
      <c r="C3" s="4"/>
      <c r="D3" s="4" t="s">
        <v>39</v>
      </c>
      <c r="E3" s="4" t="s">
        <v>3611</v>
      </c>
      <c r="F3" s="52" t="s">
        <v>3614</v>
      </c>
      <c r="G3" s="52" t="s">
        <v>14</v>
      </c>
      <c r="H3" s="4"/>
      <c r="I3" s="4"/>
      <c r="J3" s="4"/>
      <c r="K3" s="4"/>
      <c r="L3" s="4"/>
      <c r="M3" s="4"/>
      <c r="N3" s="4"/>
      <c r="O3" s="4" t="s">
        <v>3589</v>
      </c>
    </row>
    <row r="4" spans="1:15" s="1" customFormat="1" ht="15" customHeight="1" x14ac:dyDescent="0.3">
      <c r="A4" s="5">
        <v>6113</v>
      </c>
      <c r="B4" s="4"/>
      <c r="C4" s="4"/>
      <c r="D4" s="4" t="s">
        <v>39</v>
      </c>
      <c r="E4" s="4" t="s">
        <v>3199</v>
      </c>
      <c r="F4" s="52" t="s">
        <v>3615</v>
      </c>
      <c r="G4" s="52" t="s">
        <v>442</v>
      </c>
      <c r="H4" s="4"/>
      <c r="I4" s="4"/>
      <c r="J4" s="4"/>
      <c r="K4" s="4"/>
      <c r="L4" s="4"/>
      <c r="M4" s="4"/>
      <c r="N4" s="4"/>
      <c r="O4" s="4" t="s">
        <v>3589</v>
      </c>
    </row>
    <row r="5" spans="1:15" s="1" customFormat="1" ht="15" customHeight="1" x14ac:dyDescent="0.3">
      <c r="A5" s="5">
        <v>6114</v>
      </c>
      <c r="B5" s="4"/>
      <c r="C5" s="4"/>
      <c r="D5" s="4" t="s">
        <v>39</v>
      </c>
      <c r="E5" s="4" t="s">
        <v>3199</v>
      </c>
      <c r="F5" s="52" t="s">
        <v>3615</v>
      </c>
      <c r="G5" s="52" t="s">
        <v>442</v>
      </c>
      <c r="H5" s="4"/>
      <c r="I5" s="4"/>
      <c r="J5" s="4"/>
      <c r="K5" s="4"/>
      <c r="L5" s="4"/>
      <c r="M5" s="4"/>
      <c r="N5" s="4"/>
      <c r="O5" s="4" t="s">
        <v>3589</v>
      </c>
    </row>
    <row r="6" spans="1:15" s="1" customFormat="1" ht="15" customHeight="1" x14ac:dyDescent="0.3">
      <c r="A6" s="5">
        <v>6115</v>
      </c>
      <c r="B6" s="4"/>
      <c r="C6" s="4"/>
      <c r="D6" s="4" t="s">
        <v>39</v>
      </c>
      <c r="E6" s="4" t="s">
        <v>3199</v>
      </c>
      <c r="F6" s="52" t="s">
        <v>3615</v>
      </c>
      <c r="G6" s="52" t="s">
        <v>442</v>
      </c>
      <c r="H6" s="4"/>
      <c r="I6" s="4"/>
      <c r="J6" s="4"/>
      <c r="K6" s="4"/>
      <c r="L6" s="4"/>
      <c r="M6" s="4"/>
      <c r="N6" s="4"/>
      <c r="O6" s="4" t="s">
        <v>3589</v>
      </c>
    </row>
    <row r="7" spans="1:15" s="1" customFormat="1" ht="15" customHeight="1" x14ac:dyDescent="0.3">
      <c r="A7" s="5">
        <v>6116</v>
      </c>
      <c r="B7" s="4"/>
      <c r="C7" s="4"/>
      <c r="D7" s="4" t="s">
        <v>39</v>
      </c>
      <c r="E7" t="s">
        <v>3590</v>
      </c>
      <c r="F7" s="4"/>
      <c r="G7" s="4"/>
      <c r="H7" s="4"/>
      <c r="I7" s="4"/>
      <c r="J7" s="4"/>
      <c r="K7" s="4"/>
      <c r="L7" s="4"/>
      <c r="M7" s="4"/>
      <c r="N7" s="4"/>
      <c r="O7" s="4" t="s">
        <v>3589</v>
      </c>
    </row>
    <row r="8" spans="1:15" s="1" customFormat="1" ht="15" customHeight="1" x14ac:dyDescent="0.3">
      <c r="A8" s="5">
        <v>6118</v>
      </c>
      <c r="B8" s="4"/>
      <c r="C8" s="4"/>
      <c r="D8" s="4" t="s">
        <v>39</v>
      </c>
      <c r="E8" s="4" t="s">
        <v>3199</v>
      </c>
      <c r="F8" s="52" t="s">
        <v>3615</v>
      </c>
      <c r="G8" s="52" t="s">
        <v>442</v>
      </c>
      <c r="H8" s="4"/>
      <c r="I8" s="4"/>
      <c r="J8" s="4"/>
      <c r="K8" s="4"/>
      <c r="L8" s="4"/>
      <c r="M8" s="4"/>
      <c r="N8" s="4"/>
      <c r="O8" s="4" t="s">
        <v>3589</v>
      </c>
    </row>
    <row r="9" spans="1:15" s="1" customFormat="1" ht="30" customHeight="1" x14ac:dyDescent="0.3">
      <c r="A9" s="5">
        <v>6119</v>
      </c>
      <c r="B9" s="4"/>
      <c r="C9" s="4"/>
      <c r="D9" s="4" t="s">
        <v>39</v>
      </c>
      <c r="E9" s="4" t="s">
        <v>3591</v>
      </c>
      <c r="F9" s="4" t="s">
        <v>3617</v>
      </c>
      <c r="G9" s="4" t="s">
        <v>24</v>
      </c>
      <c r="H9" s="4"/>
      <c r="I9" s="4"/>
      <c r="J9" s="4"/>
      <c r="K9" s="4"/>
      <c r="L9" s="4"/>
      <c r="M9" s="4"/>
      <c r="N9" s="4"/>
      <c r="O9" s="4" t="s">
        <v>3616</v>
      </c>
    </row>
    <row r="10" spans="1:15" s="1" customFormat="1" ht="30" customHeight="1" x14ac:dyDescent="0.3">
      <c r="A10" s="5">
        <v>6121</v>
      </c>
      <c r="B10" s="4"/>
      <c r="C10" s="4"/>
      <c r="D10" s="4" t="s">
        <v>39</v>
      </c>
      <c r="E10" s="4" t="s">
        <v>3591</v>
      </c>
      <c r="F10" s="4" t="s">
        <v>3617</v>
      </c>
      <c r="G10" s="4" t="s">
        <v>24</v>
      </c>
      <c r="H10" s="4"/>
      <c r="I10" s="4"/>
      <c r="J10" s="4"/>
      <c r="K10" s="4"/>
      <c r="L10" s="4"/>
      <c r="M10" s="4"/>
      <c r="N10" s="4"/>
      <c r="O10" s="4" t="s">
        <v>3616</v>
      </c>
    </row>
    <row r="11" spans="1:15" s="1" customFormat="1" ht="30" customHeight="1" x14ac:dyDescent="0.3">
      <c r="A11" s="5">
        <v>6122</v>
      </c>
      <c r="B11" s="4"/>
      <c r="C11" s="4"/>
      <c r="D11" s="4" t="s">
        <v>39</v>
      </c>
      <c r="E11" s="4" t="s">
        <v>3591</v>
      </c>
      <c r="F11" s="4" t="s">
        <v>3617</v>
      </c>
      <c r="G11" s="4" t="s">
        <v>24</v>
      </c>
      <c r="H11" s="4"/>
      <c r="I11" s="4"/>
      <c r="J11" s="4"/>
      <c r="K11" s="4"/>
      <c r="L11" s="4"/>
      <c r="M11" s="4"/>
      <c r="N11" s="4"/>
      <c r="O11" s="4" t="s">
        <v>3616</v>
      </c>
    </row>
    <row r="12" spans="1:15" s="1" customFormat="1" ht="15" customHeight="1" x14ac:dyDescent="0.3">
      <c r="A12" s="5">
        <v>6123</v>
      </c>
      <c r="B12" s="4"/>
      <c r="C12" s="4"/>
      <c r="D12" s="4" t="s">
        <v>39</v>
      </c>
      <c r="E12" s="4" t="s">
        <v>3612</v>
      </c>
      <c r="F12" s="4"/>
      <c r="G12" s="4"/>
      <c r="H12" s="4"/>
      <c r="I12" s="4"/>
      <c r="J12" s="4"/>
      <c r="K12" s="4"/>
      <c r="L12" s="4"/>
      <c r="M12" s="4"/>
      <c r="N12" s="4"/>
      <c r="O12" s="4" t="s">
        <v>3589</v>
      </c>
    </row>
    <row r="13" spans="1:15" s="1" customFormat="1" ht="15" customHeight="1" x14ac:dyDescent="0.3">
      <c r="A13" s="5">
        <v>6124</v>
      </c>
      <c r="B13" s="4"/>
      <c r="C13" s="4"/>
      <c r="D13" s="4" t="s">
        <v>39</v>
      </c>
      <c r="E13" s="4" t="s">
        <v>3592</v>
      </c>
      <c r="F13" s="4"/>
      <c r="G13" s="4"/>
      <c r="H13" s="4"/>
      <c r="I13" s="4"/>
      <c r="J13" s="4"/>
      <c r="K13" s="4"/>
      <c r="L13" s="4"/>
      <c r="M13" s="4"/>
      <c r="N13" s="4"/>
      <c r="O13" s="4" t="s">
        <v>3589</v>
      </c>
    </row>
    <row r="14" spans="1:15" s="1" customFormat="1" ht="15" customHeight="1" x14ac:dyDescent="0.3">
      <c r="A14" s="5">
        <v>6125</v>
      </c>
      <c r="B14" s="4"/>
      <c r="C14" s="4"/>
      <c r="D14" s="4" t="s">
        <v>39</v>
      </c>
      <c r="E14" s="4" t="s">
        <v>3593</v>
      </c>
      <c r="F14" s="52" t="s">
        <v>41</v>
      </c>
      <c r="G14" s="52" t="s">
        <v>42</v>
      </c>
      <c r="H14" s="4"/>
      <c r="I14" s="4"/>
      <c r="J14" s="4"/>
      <c r="K14" s="4"/>
      <c r="L14" s="4"/>
      <c r="M14" s="4"/>
      <c r="N14" s="4"/>
      <c r="O14" s="4" t="s">
        <v>3589</v>
      </c>
    </row>
    <row r="15" spans="1:15" s="1" customFormat="1" ht="15" customHeight="1" x14ac:dyDescent="0.3">
      <c r="A15" s="5">
        <v>6126</v>
      </c>
      <c r="B15" s="4"/>
      <c r="C15" s="4"/>
      <c r="D15" s="4" t="s">
        <v>39</v>
      </c>
      <c r="E15" s="4" t="s">
        <v>3613</v>
      </c>
      <c r="F15" s="52" t="s">
        <v>640</v>
      </c>
      <c r="G15" s="52" t="s">
        <v>476</v>
      </c>
      <c r="H15" s="4"/>
      <c r="I15" s="4"/>
      <c r="J15" s="4"/>
      <c r="K15" s="4"/>
      <c r="L15" s="4"/>
      <c r="M15" s="4"/>
      <c r="N15" s="4"/>
      <c r="O15" s="4" t="s">
        <v>3589</v>
      </c>
    </row>
    <row r="16" spans="1:15" s="1" customFormat="1" ht="15" customHeight="1" x14ac:dyDescent="0.3">
      <c r="A16" s="5">
        <v>6131</v>
      </c>
      <c r="B16" s="4"/>
      <c r="C16" s="4"/>
      <c r="D16" s="4" t="s">
        <v>39</v>
      </c>
      <c r="E16" s="4" t="s">
        <v>3594</v>
      </c>
      <c r="F16" s="4"/>
      <c r="G16" s="4"/>
      <c r="H16" s="4"/>
      <c r="I16" s="4"/>
      <c r="J16" s="4"/>
      <c r="K16" s="4"/>
      <c r="L16" s="4"/>
      <c r="M16" s="4"/>
      <c r="N16" s="4"/>
      <c r="O16" t="s">
        <v>3595</v>
      </c>
    </row>
    <row r="17" spans="1:15" s="1" customFormat="1" ht="15" customHeight="1" x14ac:dyDescent="0.3">
      <c r="A17" s="5">
        <v>6132</v>
      </c>
      <c r="B17" s="4"/>
      <c r="C17" s="4"/>
      <c r="D17" s="4" t="s">
        <v>39</v>
      </c>
      <c r="E17" s="4" t="s">
        <v>3596</v>
      </c>
      <c r="F17" s="4"/>
      <c r="G17" s="4"/>
      <c r="H17" s="4"/>
      <c r="I17" s="4"/>
      <c r="J17" s="4"/>
      <c r="K17" s="4"/>
      <c r="L17" s="4"/>
      <c r="M17" s="4"/>
      <c r="N17" s="4"/>
      <c r="O17" s="4" t="s">
        <v>3589</v>
      </c>
    </row>
    <row r="18" spans="1:15" s="1" customFormat="1" ht="15" customHeight="1" x14ac:dyDescent="0.3">
      <c r="A18" s="5">
        <v>6133</v>
      </c>
      <c r="B18" s="4"/>
      <c r="C18" s="4"/>
      <c r="D18" s="4" t="s">
        <v>39</v>
      </c>
      <c r="E18" s="4" t="s">
        <v>3596</v>
      </c>
      <c r="F18" s="4"/>
      <c r="G18" s="4"/>
      <c r="H18" s="4"/>
      <c r="I18" s="4"/>
      <c r="J18" s="4"/>
      <c r="K18" s="4"/>
      <c r="L18" s="4"/>
      <c r="M18" s="4"/>
      <c r="N18" s="4"/>
      <c r="O18" s="4" t="s">
        <v>3589</v>
      </c>
    </row>
    <row r="19" spans="1:15" s="1" customFormat="1" ht="15" customHeight="1" x14ac:dyDescent="0.3">
      <c r="A19" s="5">
        <v>6135</v>
      </c>
      <c r="B19" s="4"/>
      <c r="C19" s="4"/>
      <c r="D19" s="4" t="s">
        <v>39</v>
      </c>
      <c r="E19" s="4" t="s">
        <v>3611</v>
      </c>
      <c r="F19" s="52" t="s">
        <v>3614</v>
      </c>
      <c r="G19" s="52" t="s">
        <v>14</v>
      </c>
      <c r="H19" s="4"/>
      <c r="I19" s="4"/>
      <c r="J19" s="4"/>
      <c r="K19" s="4"/>
      <c r="L19" s="4"/>
      <c r="M19" s="4"/>
      <c r="N19" s="4"/>
      <c r="O19" s="4" t="s">
        <v>3589</v>
      </c>
    </row>
    <row r="20" spans="1:15" s="1" customFormat="1" ht="15" customHeight="1" x14ac:dyDescent="0.3">
      <c r="A20" s="5">
        <v>6137</v>
      </c>
      <c r="B20" s="4"/>
      <c r="C20" s="4"/>
      <c r="D20" s="4" t="s">
        <v>39</v>
      </c>
      <c r="E20" s="4" t="s">
        <v>3613</v>
      </c>
      <c r="F20" s="52" t="s">
        <v>640</v>
      </c>
      <c r="G20" s="52" t="s">
        <v>476</v>
      </c>
      <c r="H20" s="4"/>
      <c r="I20" s="4"/>
      <c r="J20" s="4"/>
      <c r="K20" s="4"/>
      <c r="L20" s="4"/>
      <c r="M20" s="4"/>
      <c r="N20" s="4"/>
      <c r="O20" s="4" t="s">
        <v>3589</v>
      </c>
    </row>
    <row r="21" spans="1:15" s="1" customFormat="1" ht="15" customHeight="1" x14ac:dyDescent="0.3">
      <c r="A21" s="5">
        <v>6138</v>
      </c>
      <c r="B21" s="4"/>
      <c r="C21" s="4"/>
      <c r="D21" s="4" t="s">
        <v>39</v>
      </c>
      <c r="E21" s="4" t="s">
        <v>3611</v>
      </c>
      <c r="F21" s="52" t="s">
        <v>3614</v>
      </c>
      <c r="G21" s="52" t="s">
        <v>14</v>
      </c>
      <c r="H21" s="4"/>
      <c r="I21" s="4"/>
      <c r="J21" s="4"/>
      <c r="K21" s="4"/>
      <c r="L21" s="4"/>
      <c r="M21" s="4"/>
      <c r="N21" s="4"/>
      <c r="O21" s="4" t="s">
        <v>3589</v>
      </c>
    </row>
    <row r="22" spans="1:15" s="1" customFormat="1" ht="15" customHeight="1" x14ac:dyDescent="0.3">
      <c r="A22" s="5">
        <v>6141</v>
      </c>
      <c r="B22" s="4"/>
      <c r="C22" s="4"/>
      <c r="D22" s="4" t="s">
        <v>39</v>
      </c>
      <c r="E22" s="4" t="s">
        <v>3611</v>
      </c>
      <c r="F22" s="52" t="s">
        <v>3614</v>
      </c>
      <c r="G22" s="52" t="s">
        <v>14</v>
      </c>
      <c r="H22" s="4"/>
      <c r="I22" s="4"/>
      <c r="J22" s="4"/>
      <c r="K22" s="4"/>
      <c r="L22" s="4"/>
      <c r="M22" s="4"/>
      <c r="N22" s="4"/>
      <c r="O22" s="4" t="s">
        <v>3589</v>
      </c>
    </row>
    <row r="23" spans="1:15" s="1" customFormat="1" ht="15" customHeight="1" x14ac:dyDescent="0.3">
      <c r="A23" s="5">
        <v>6142</v>
      </c>
      <c r="B23" s="4"/>
      <c r="C23" s="4"/>
      <c r="D23" s="4" t="s">
        <v>39</v>
      </c>
      <c r="E23" s="4" t="s">
        <v>3611</v>
      </c>
      <c r="F23" s="52" t="s">
        <v>3614</v>
      </c>
      <c r="G23" s="52" t="s">
        <v>14</v>
      </c>
      <c r="H23" s="4"/>
      <c r="I23" s="4"/>
      <c r="J23" s="4"/>
      <c r="K23" s="4"/>
      <c r="L23" s="4"/>
      <c r="M23" s="4"/>
      <c r="N23" s="4"/>
      <c r="O23" s="4" t="s">
        <v>3589</v>
      </c>
    </row>
    <row r="24" spans="1:15" s="1" customFormat="1" ht="15" customHeight="1" x14ac:dyDescent="0.3">
      <c r="A24" s="5">
        <v>6144</v>
      </c>
      <c r="B24" s="4"/>
      <c r="C24" s="4"/>
      <c r="D24" s="4" t="s">
        <v>39</v>
      </c>
      <c r="E24" t="s">
        <v>3597</v>
      </c>
      <c r="F24" s="4"/>
      <c r="G24" s="4"/>
      <c r="H24" s="4"/>
      <c r="I24" s="4"/>
      <c r="J24" s="4"/>
      <c r="K24" s="4"/>
      <c r="L24" s="4"/>
      <c r="M24" s="4"/>
      <c r="N24" s="4"/>
      <c r="O24" s="4" t="s">
        <v>3589</v>
      </c>
    </row>
    <row r="25" spans="1:15" s="1" customFormat="1" ht="15" customHeight="1" x14ac:dyDescent="0.3">
      <c r="A25" s="5">
        <v>6154</v>
      </c>
      <c r="B25" s="4"/>
      <c r="C25" s="4"/>
      <c r="D25" s="4" t="s">
        <v>39</v>
      </c>
      <c r="E25" s="4" t="s">
        <v>3608</v>
      </c>
      <c r="F25" s="4"/>
      <c r="G25" s="4"/>
      <c r="H25" s="4"/>
      <c r="I25" s="4"/>
      <c r="J25" s="4"/>
      <c r="K25" s="4"/>
      <c r="L25" s="4"/>
      <c r="M25" s="4"/>
      <c r="N25" s="4"/>
      <c r="O25" s="4" t="s">
        <v>3589</v>
      </c>
    </row>
    <row r="26" spans="1:15" s="1" customFormat="1" ht="15" customHeight="1" x14ac:dyDescent="0.3">
      <c r="A26" s="5">
        <v>6163</v>
      </c>
      <c r="B26" s="4"/>
      <c r="C26" s="4"/>
      <c r="D26" s="4" t="s">
        <v>39</v>
      </c>
      <c r="E26" s="4" t="s">
        <v>3598</v>
      </c>
      <c r="F26" s="4"/>
      <c r="G26" s="4"/>
      <c r="H26" s="4"/>
      <c r="I26" s="4"/>
      <c r="J26" s="4"/>
      <c r="K26" s="4"/>
      <c r="L26" s="4"/>
      <c r="M26" s="4"/>
      <c r="N26" s="4"/>
      <c r="O26" t="s">
        <v>3599</v>
      </c>
    </row>
    <row r="27" spans="1:15" s="1" customFormat="1" ht="29.25" customHeight="1" x14ac:dyDescent="0.3">
      <c r="A27" s="5">
        <v>6169</v>
      </c>
      <c r="B27" s="4"/>
      <c r="C27" s="4"/>
      <c r="D27" s="4" t="s">
        <v>39</v>
      </c>
      <c r="E27" s="4" t="s">
        <v>3600</v>
      </c>
      <c r="F27" s="4" t="s">
        <v>3601</v>
      </c>
      <c r="G27" s="4" t="s">
        <v>3602</v>
      </c>
      <c r="H27" s="4"/>
      <c r="I27" s="4"/>
      <c r="J27" s="4"/>
      <c r="K27" s="4"/>
      <c r="L27" s="4"/>
      <c r="M27" s="4"/>
      <c r="N27" s="4"/>
      <c r="O27" s="4" t="s">
        <v>3589</v>
      </c>
    </row>
    <row r="28" spans="1:15" s="1" customFormat="1" ht="15" customHeight="1" x14ac:dyDescent="0.3">
      <c r="A28" s="5">
        <v>6171</v>
      </c>
      <c r="B28" s="4"/>
      <c r="C28" s="4"/>
      <c r="D28" s="4" t="s">
        <v>39</v>
      </c>
      <c r="E28" t="s">
        <v>3603</v>
      </c>
      <c r="F28" s="4" t="s">
        <v>108</v>
      </c>
      <c r="G28" s="4" t="s">
        <v>42</v>
      </c>
      <c r="H28" s="4"/>
      <c r="I28" s="4"/>
      <c r="J28" s="4"/>
      <c r="K28" s="4"/>
      <c r="L28" s="4"/>
      <c r="M28" s="4"/>
      <c r="N28" s="4"/>
      <c r="O28" s="4" t="s">
        <v>3589</v>
      </c>
    </row>
    <row r="29" spans="1:15" s="1" customFormat="1" ht="15" customHeight="1" x14ac:dyDescent="0.3">
      <c r="A29" s="5">
        <v>6171</v>
      </c>
      <c r="B29" s="4"/>
      <c r="C29" s="4"/>
      <c r="D29" s="4" t="s">
        <v>39</v>
      </c>
      <c r="E29" s="4" t="s">
        <v>3604</v>
      </c>
      <c r="F29" s="4"/>
      <c r="G29" s="4"/>
      <c r="H29" s="4"/>
      <c r="I29" s="4"/>
      <c r="J29" s="4"/>
      <c r="K29" s="4"/>
      <c r="L29" s="4"/>
      <c r="M29" s="4"/>
      <c r="N29" s="4"/>
      <c r="O29" t="s">
        <v>3589</v>
      </c>
    </row>
    <row r="30" spans="1:15" s="1" customFormat="1" ht="15" customHeight="1" x14ac:dyDescent="0.3">
      <c r="A30" s="5">
        <v>6175</v>
      </c>
      <c r="B30" s="4"/>
      <c r="C30" s="4"/>
      <c r="D30" s="4" t="s">
        <v>39</v>
      </c>
      <c r="E30" s="4" t="s">
        <v>3609</v>
      </c>
      <c r="F30" s="4" t="s">
        <v>2088</v>
      </c>
      <c r="G30" s="4" t="s">
        <v>14</v>
      </c>
      <c r="H30" s="4"/>
      <c r="I30" s="4"/>
      <c r="J30" s="4"/>
      <c r="K30" s="4"/>
      <c r="L30" s="4"/>
      <c r="M30" s="4"/>
      <c r="N30" s="4"/>
      <c r="O30" t="s">
        <v>3589</v>
      </c>
    </row>
    <row r="31" spans="1:15" s="1" customFormat="1" ht="15" customHeight="1" x14ac:dyDescent="0.3">
      <c r="A31" s="5">
        <v>6176</v>
      </c>
      <c r="B31" s="4"/>
      <c r="C31" s="4"/>
      <c r="D31" s="4" t="s">
        <v>39</v>
      </c>
      <c r="E31" s="4" t="s">
        <v>3609</v>
      </c>
      <c r="F31" s="4" t="s">
        <v>2088</v>
      </c>
      <c r="G31" s="4" t="s">
        <v>14</v>
      </c>
      <c r="H31" s="4"/>
      <c r="I31" s="4"/>
      <c r="J31" s="4"/>
      <c r="K31" s="4"/>
      <c r="L31" s="4"/>
      <c r="M31" s="4"/>
      <c r="N31" s="4"/>
      <c r="O31" t="s">
        <v>3589</v>
      </c>
    </row>
    <row r="32" spans="1:15" s="1" customFormat="1" ht="15" customHeight="1" x14ac:dyDescent="0.3">
      <c r="A32" s="5">
        <v>6184</v>
      </c>
      <c r="B32" s="4"/>
      <c r="C32" s="4"/>
      <c r="D32" s="4" t="s">
        <v>39</v>
      </c>
      <c r="E32" s="4" t="s">
        <v>3199</v>
      </c>
      <c r="F32" s="4"/>
      <c r="G32" s="4"/>
      <c r="H32" s="4"/>
      <c r="I32" s="4"/>
      <c r="J32" s="4"/>
      <c r="K32" s="4"/>
      <c r="L32" s="4"/>
      <c r="M32" s="4"/>
      <c r="N32" s="4"/>
      <c r="O32" t="s">
        <v>3589</v>
      </c>
    </row>
    <row r="33" spans="1:15" s="1" customFormat="1" ht="46.5" customHeight="1" x14ac:dyDescent="0.3">
      <c r="A33" s="5">
        <v>6196</v>
      </c>
      <c r="B33" s="4"/>
      <c r="C33" s="4"/>
      <c r="D33" s="4" t="s">
        <v>39</v>
      </c>
      <c r="E33" s="4" t="s">
        <v>3605</v>
      </c>
      <c r="F33" s="52" t="s">
        <v>3618</v>
      </c>
      <c r="G33" s="52" t="s">
        <v>24</v>
      </c>
      <c r="H33" s="4"/>
      <c r="I33" s="4"/>
      <c r="J33" s="4"/>
      <c r="K33" s="4"/>
      <c r="L33" s="4"/>
      <c r="M33" s="4"/>
      <c r="N33" s="4"/>
      <c r="O33" s="4" t="s">
        <v>3619</v>
      </c>
    </row>
    <row r="34" spans="1:15" s="1" customFormat="1" ht="43.5" customHeight="1" x14ac:dyDescent="0.3">
      <c r="A34" s="5">
        <v>6202</v>
      </c>
      <c r="B34" s="4"/>
      <c r="C34" s="4"/>
      <c r="D34" s="4" t="s">
        <v>39</v>
      </c>
      <c r="E34" s="4" t="s">
        <v>3606</v>
      </c>
      <c r="F34" s="52" t="s">
        <v>3618</v>
      </c>
      <c r="G34" s="52" t="s">
        <v>24</v>
      </c>
      <c r="H34" s="4"/>
      <c r="I34" s="4"/>
      <c r="J34" s="4"/>
      <c r="K34" s="4"/>
      <c r="L34" s="4"/>
      <c r="M34" s="4"/>
      <c r="N34" s="4"/>
      <c r="O34" s="4" t="s">
        <v>3619</v>
      </c>
    </row>
    <row r="35" spans="1:15" s="1" customFormat="1" ht="15" customHeight="1" x14ac:dyDescent="0.3">
      <c r="A35" s="5">
        <v>6203</v>
      </c>
      <c r="B35" s="4"/>
      <c r="C35" s="4"/>
      <c r="D35" s="4" t="s">
        <v>39</v>
      </c>
      <c r="E35" s="4" t="s">
        <v>3610</v>
      </c>
      <c r="F35" s="4" t="s">
        <v>3607</v>
      </c>
      <c r="G35" s="4" t="s">
        <v>24</v>
      </c>
      <c r="H35" s="4"/>
      <c r="I35" s="4"/>
      <c r="J35" s="4"/>
      <c r="K35" s="4"/>
      <c r="L35" s="4"/>
      <c r="M35" s="4"/>
      <c r="N35" s="4"/>
      <c r="O35" t="s">
        <v>3589</v>
      </c>
    </row>
    <row r="36" spans="1:15" s="1" customFormat="1" ht="15" customHeight="1" x14ac:dyDescent="0.3">
      <c r="A36" s="5">
        <v>6205</v>
      </c>
      <c r="B36" s="4"/>
      <c r="C36" s="4"/>
      <c r="D36" s="4" t="s">
        <v>39</v>
      </c>
      <c r="E36" s="4" t="s">
        <v>3610</v>
      </c>
      <c r="F36" s="4" t="s">
        <v>3607</v>
      </c>
      <c r="G36" s="4" t="s">
        <v>24</v>
      </c>
      <c r="H36" s="4"/>
      <c r="I36" s="4"/>
      <c r="J36" s="4"/>
      <c r="K36" s="4"/>
      <c r="L36" s="4"/>
      <c r="M36" s="4"/>
      <c r="N36" s="4"/>
      <c r="O36" t="s">
        <v>3589</v>
      </c>
    </row>
    <row r="37" spans="1:15" s="1" customFormat="1" ht="15" customHeight="1" x14ac:dyDescent="0.3">
      <c r="A37" s="5"/>
      <c r="B37" s="4"/>
      <c r="C37" s="4"/>
      <c r="D37" s="4"/>
      <c r="E37" s="4"/>
      <c r="F37" s="4"/>
      <c r="G37" s="4"/>
      <c r="H37" s="4"/>
      <c r="I37" s="4"/>
      <c r="J37" s="4"/>
      <c r="K37" s="4"/>
      <c r="L37" s="4"/>
      <c r="M37" s="4"/>
      <c r="N37" s="4"/>
      <c r="O37"/>
    </row>
    <row r="38" spans="1:15" s="1" customFormat="1" ht="15" customHeight="1" x14ac:dyDescent="0.3">
      <c r="A38" s="5">
        <v>6221</v>
      </c>
      <c r="B38" s="4"/>
      <c r="C38" s="4"/>
      <c r="D38" s="4"/>
      <c r="E38" s="4" t="s">
        <v>71</v>
      </c>
      <c r="F38" s="4" t="s">
        <v>3643</v>
      </c>
      <c r="G38" s="4" t="s">
        <v>436</v>
      </c>
      <c r="H38" s="4"/>
      <c r="I38" s="4"/>
      <c r="J38" s="4"/>
      <c r="K38" s="4">
        <v>24</v>
      </c>
      <c r="L38" s="4"/>
      <c r="M38" s="4" t="s">
        <v>20</v>
      </c>
      <c r="N38" s="4"/>
      <c r="O38" t="s">
        <v>3644</v>
      </c>
    </row>
    <row r="39" spans="1:15" s="1" customFormat="1" ht="15" customHeight="1" x14ac:dyDescent="0.3">
      <c r="A39" s="89">
        <v>6236</v>
      </c>
      <c r="B39" s="48"/>
      <c r="C39" s="48"/>
      <c r="D39" s="48"/>
      <c r="E39" s="48"/>
      <c r="F39" s="48"/>
      <c r="G39" s="48"/>
      <c r="H39" s="48"/>
      <c r="I39" s="48"/>
      <c r="J39" s="48"/>
      <c r="K39" s="48"/>
      <c r="L39" s="48"/>
      <c r="M39" s="48"/>
      <c r="N39" s="48"/>
      <c r="O39" s="13" t="s">
        <v>3620</v>
      </c>
    </row>
    <row r="40" spans="1:15" s="4" customFormat="1" ht="15" customHeight="1" x14ac:dyDescent="0.3">
      <c r="A40" s="5">
        <v>6257</v>
      </c>
      <c r="C40" s="4">
        <v>3</v>
      </c>
      <c r="D40" s="4" t="s">
        <v>73</v>
      </c>
      <c r="E40" s="4" t="s">
        <v>74</v>
      </c>
      <c r="F40" s="4" t="s">
        <v>75</v>
      </c>
      <c r="G40" s="4" t="s">
        <v>81</v>
      </c>
      <c r="H40" s="4">
        <v>900</v>
      </c>
      <c r="M40" s="4" t="s">
        <v>15</v>
      </c>
      <c r="O40" s="4" t="s">
        <v>78</v>
      </c>
    </row>
    <row r="41" spans="1:15" x14ac:dyDescent="0.3">
      <c r="A41" s="2">
        <v>6267</v>
      </c>
      <c r="B41" t="s">
        <v>58</v>
      </c>
      <c r="C41">
        <v>2</v>
      </c>
      <c r="D41" t="s">
        <v>39</v>
      </c>
      <c r="E41" t="s">
        <v>40</v>
      </c>
      <c r="F41" t="s">
        <v>3628</v>
      </c>
      <c r="G41" t="s">
        <v>42</v>
      </c>
      <c r="H41">
        <v>3224.5</v>
      </c>
      <c r="M41" t="s">
        <v>20</v>
      </c>
      <c r="O41" t="s">
        <v>3629</v>
      </c>
    </row>
    <row r="42" spans="1:15" x14ac:dyDescent="0.3">
      <c r="A42" s="2">
        <v>6267</v>
      </c>
      <c r="B42" s="3">
        <v>0.6875</v>
      </c>
      <c r="C42">
        <v>2</v>
      </c>
      <c r="D42" t="s">
        <v>39</v>
      </c>
      <c r="E42" t="s">
        <v>43</v>
      </c>
      <c r="F42" t="s">
        <v>41</v>
      </c>
      <c r="G42" t="s">
        <v>42</v>
      </c>
      <c r="H42">
        <v>3150</v>
      </c>
      <c r="M42" t="s">
        <v>20</v>
      </c>
      <c r="O42" t="s">
        <v>3630</v>
      </c>
    </row>
    <row r="43" spans="1:15" x14ac:dyDescent="0.3">
      <c r="A43" s="2">
        <v>6268</v>
      </c>
      <c r="B43" t="s">
        <v>51</v>
      </c>
      <c r="C43">
        <v>2</v>
      </c>
      <c r="D43" t="s">
        <v>39</v>
      </c>
      <c r="E43" t="s">
        <v>3647</v>
      </c>
      <c r="F43" t="s">
        <v>44</v>
      </c>
      <c r="G43" t="s">
        <v>24</v>
      </c>
      <c r="H43">
        <v>3500</v>
      </c>
      <c r="M43" t="s">
        <v>20</v>
      </c>
      <c r="O43" t="s">
        <v>3631</v>
      </c>
    </row>
    <row r="44" spans="1:15" x14ac:dyDescent="0.3">
      <c r="A44" s="2">
        <v>6273</v>
      </c>
      <c r="B44" t="s">
        <v>58</v>
      </c>
      <c r="C44">
        <v>2</v>
      </c>
      <c r="D44" t="s">
        <v>39</v>
      </c>
      <c r="E44" t="s">
        <v>3646</v>
      </c>
      <c r="F44" t="s">
        <v>49</v>
      </c>
      <c r="G44" t="s">
        <v>24</v>
      </c>
      <c r="M44" t="s">
        <v>20</v>
      </c>
      <c r="O44" t="s">
        <v>3648</v>
      </c>
    </row>
    <row r="45" spans="1:15" x14ac:dyDescent="0.3">
      <c r="A45" s="2">
        <v>6273</v>
      </c>
      <c r="C45">
        <v>7</v>
      </c>
      <c r="D45" t="s">
        <v>195</v>
      </c>
      <c r="E45" t="s">
        <v>196</v>
      </c>
      <c r="F45" t="s">
        <v>198</v>
      </c>
      <c r="G45" t="s">
        <v>24</v>
      </c>
      <c r="H45">
        <v>1867</v>
      </c>
      <c r="O45" t="s">
        <v>197</v>
      </c>
    </row>
    <row r="46" spans="1:15" x14ac:dyDescent="0.3">
      <c r="A46" s="2">
        <v>6276</v>
      </c>
      <c r="B46" s="17" t="s">
        <v>51</v>
      </c>
      <c r="C46">
        <v>3</v>
      </c>
      <c r="D46" t="s">
        <v>39</v>
      </c>
      <c r="E46" t="s">
        <v>40</v>
      </c>
      <c r="F46" t="s">
        <v>41</v>
      </c>
      <c r="G46" t="s">
        <v>42</v>
      </c>
      <c r="H46">
        <v>3000</v>
      </c>
      <c r="O46" t="s">
        <v>3642</v>
      </c>
    </row>
    <row r="47" spans="1:15" x14ac:dyDescent="0.3">
      <c r="A47" s="2">
        <v>6281</v>
      </c>
      <c r="B47" t="s">
        <v>70</v>
      </c>
      <c r="C47">
        <v>3</v>
      </c>
      <c r="D47" t="s">
        <v>39</v>
      </c>
      <c r="E47" t="s">
        <v>71</v>
      </c>
      <c r="F47" t="s">
        <v>72</v>
      </c>
      <c r="G47" t="s">
        <v>14</v>
      </c>
      <c r="H47">
        <v>3975</v>
      </c>
      <c r="M47" t="s">
        <v>20</v>
      </c>
      <c r="O47" t="s">
        <v>317</v>
      </c>
    </row>
    <row r="48" spans="1:15" x14ac:dyDescent="0.3">
      <c r="A48" s="2">
        <v>6281</v>
      </c>
      <c r="B48" t="s">
        <v>21</v>
      </c>
      <c r="C48">
        <v>3</v>
      </c>
      <c r="D48" t="s">
        <v>39</v>
      </c>
      <c r="E48" t="s">
        <v>43</v>
      </c>
      <c r="F48" t="s">
        <v>41</v>
      </c>
      <c r="G48" t="s">
        <v>42</v>
      </c>
      <c r="H48">
        <v>3425</v>
      </c>
      <c r="M48" t="s">
        <v>20</v>
      </c>
      <c r="O48" t="s">
        <v>3632</v>
      </c>
    </row>
    <row r="49" spans="1:15" x14ac:dyDescent="0.3">
      <c r="A49" s="2">
        <v>6286</v>
      </c>
      <c r="B49" t="s">
        <v>59</v>
      </c>
      <c r="C49">
        <v>5</v>
      </c>
      <c r="D49" t="s">
        <v>127</v>
      </c>
      <c r="E49" t="s">
        <v>128</v>
      </c>
      <c r="F49" t="s">
        <v>129</v>
      </c>
      <c r="G49" t="s">
        <v>130</v>
      </c>
      <c r="K49">
        <v>5</v>
      </c>
      <c r="M49" t="s">
        <v>20</v>
      </c>
      <c r="O49" t="s">
        <v>3237</v>
      </c>
    </row>
    <row r="50" spans="1:15" x14ac:dyDescent="0.3">
      <c r="A50" s="2">
        <v>6287</v>
      </c>
      <c r="B50" t="s">
        <v>3633</v>
      </c>
      <c r="C50">
        <v>4</v>
      </c>
      <c r="D50" t="s">
        <v>39</v>
      </c>
      <c r="E50" t="s">
        <v>94</v>
      </c>
      <c r="F50" t="s">
        <v>92</v>
      </c>
      <c r="G50" t="s">
        <v>24</v>
      </c>
      <c r="H50">
        <v>4000</v>
      </c>
      <c r="M50" t="s">
        <v>20</v>
      </c>
      <c r="O50" t="s">
        <v>3634</v>
      </c>
    </row>
    <row r="51" spans="1:15" x14ac:dyDescent="0.3">
      <c r="A51" s="2">
        <v>6289</v>
      </c>
      <c r="B51" s="17" t="s">
        <v>51</v>
      </c>
      <c r="C51">
        <v>4</v>
      </c>
      <c r="D51" t="s">
        <v>39</v>
      </c>
      <c r="E51" t="s">
        <v>95</v>
      </c>
      <c r="F51" t="s">
        <v>92</v>
      </c>
      <c r="G51" t="s">
        <v>24</v>
      </c>
      <c r="H51">
        <v>2250</v>
      </c>
    </row>
    <row r="52" spans="1:15" x14ac:dyDescent="0.3">
      <c r="A52" s="2">
        <v>6289</v>
      </c>
      <c r="B52" s="3">
        <v>0.97916666666666663</v>
      </c>
      <c r="C52" s="7" t="s">
        <v>155</v>
      </c>
      <c r="D52" t="s">
        <v>96</v>
      </c>
      <c r="E52" t="s">
        <v>97</v>
      </c>
      <c r="F52" t="s">
        <v>92</v>
      </c>
      <c r="G52" t="s">
        <v>24</v>
      </c>
      <c r="H52">
        <v>1400</v>
      </c>
      <c r="J52" t="s">
        <v>66</v>
      </c>
      <c r="K52">
        <v>1</v>
      </c>
      <c r="M52" t="s">
        <v>20</v>
      </c>
      <c r="O52" t="s">
        <v>98</v>
      </c>
    </row>
    <row r="53" spans="1:15" x14ac:dyDescent="0.3">
      <c r="A53" s="2">
        <v>6294</v>
      </c>
      <c r="B53" s="3">
        <v>0.45833333333333331</v>
      </c>
      <c r="C53">
        <v>5</v>
      </c>
      <c r="D53" t="s">
        <v>39</v>
      </c>
      <c r="E53" t="s">
        <v>119</v>
      </c>
      <c r="F53" t="s">
        <v>118</v>
      </c>
      <c r="G53" t="s">
        <v>436</v>
      </c>
      <c r="H53">
        <v>2050</v>
      </c>
      <c r="M53" t="s">
        <v>20</v>
      </c>
      <c r="O53" t="s">
        <v>3635</v>
      </c>
    </row>
    <row r="54" spans="1:15" x14ac:dyDescent="0.3">
      <c r="A54" s="2">
        <v>6297</v>
      </c>
      <c r="B54" s="3">
        <v>0.74305555555555547</v>
      </c>
      <c r="D54" t="s">
        <v>39</v>
      </c>
      <c r="E54" t="s">
        <v>119</v>
      </c>
      <c r="F54" t="s">
        <v>118</v>
      </c>
      <c r="G54" t="s">
        <v>436</v>
      </c>
      <c r="M54" t="s">
        <v>20</v>
      </c>
      <c r="O54" t="s">
        <v>3636</v>
      </c>
    </row>
    <row r="55" spans="1:15" x14ac:dyDescent="0.3">
      <c r="A55" s="2">
        <v>6299</v>
      </c>
      <c r="B55" s="17" t="s">
        <v>51</v>
      </c>
      <c r="C55">
        <v>6</v>
      </c>
      <c r="D55" t="s">
        <v>39</v>
      </c>
      <c r="E55" t="s">
        <v>95</v>
      </c>
      <c r="F55" t="s">
        <v>92</v>
      </c>
      <c r="G55" t="s">
        <v>24</v>
      </c>
      <c r="H55">
        <v>3165</v>
      </c>
      <c r="O55" t="s">
        <v>138</v>
      </c>
    </row>
    <row r="56" spans="1:15" x14ac:dyDescent="0.3">
      <c r="A56" s="2">
        <v>6300</v>
      </c>
      <c r="B56" t="s">
        <v>51</v>
      </c>
      <c r="C56">
        <v>6</v>
      </c>
      <c r="D56" t="s">
        <v>39</v>
      </c>
      <c r="E56" t="s">
        <v>139</v>
      </c>
      <c r="F56" t="s">
        <v>92</v>
      </c>
      <c r="G56" t="s">
        <v>24</v>
      </c>
      <c r="H56">
        <v>3277.5</v>
      </c>
      <c r="M56" t="s">
        <v>20</v>
      </c>
      <c r="O56" t="s">
        <v>3626</v>
      </c>
    </row>
    <row r="57" spans="1:15" x14ac:dyDescent="0.3">
      <c r="A57" s="2">
        <v>6301</v>
      </c>
      <c r="C57">
        <v>8</v>
      </c>
      <c r="E57" t="s">
        <v>215</v>
      </c>
      <c r="F57" t="s">
        <v>216</v>
      </c>
      <c r="G57" t="s">
        <v>24</v>
      </c>
      <c r="M57" t="s">
        <v>15</v>
      </c>
      <c r="O57" t="s">
        <v>217</v>
      </c>
    </row>
    <row r="58" spans="1:15" x14ac:dyDescent="0.3">
      <c r="A58" s="2">
        <v>6301</v>
      </c>
      <c r="C58">
        <v>8</v>
      </c>
      <c r="E58" t="s">
        <v>218</v>
      </c>
      <c r="F58" t="s">
        <v>216</v>
      </c>
      <c r="G58" t="s">
        <v>24</v>
      </c>
      <c r="M58" t="s">
        <v>15</v>
      </c>
      <c r="O58" t="s">
        <v>219</v>
      </c>
    </row>
    <row r="59" spans="1:15" x14ac:dyDescent="0.3">
      <c r="A59" s="2">
        <v>6303</v>
      </c>
      <c r="B59" s="17" t="s">
        <v>51</v>
      </c>
      <c r="C59">
        <v>6</v>
      </c>
      <c r="D59" t="s">
        <v>39</v>
      </c>
      <c r="E59" t="s">
        <v>150</v>
      </c>
      <c r="F59" t="s">
        <v>151</v>
      </c>
      <c r="G59" t="s">
        <v>14</v>
      </c>
      <c r="H59">
        <v>3500</v>
      </c>
      <c r="O59" t="s">
        <v>152</v>
      </c>
    </row>
    <row r="60" spans="1:15" x14ac:dyDescent="0.3">
      <c r="A60" s="2">
        <v>6305</v>
      </c>
      <c r="B60" s="3">
        <v>0.63541666666666663</v>
      </c>
      <c r="D60" t="s">
        <v>39</v>
      </c>
      <c r="E60" t="s">
        <v>3627</v>
      </c>
      <c r="F60" t="s">
        <v>46</v>
      </c>
      <c r="G60" t="s">
        <v>14</v>
      </c>
      <c r="M60" t="s">
        <v>20</v>
      </c>
      <c r="O60" t="s">
        <v>3649</v>
      </c>
    </row>
    <row r="61" spans="1:15" x14ac:dyDescent="0.3">
      <c r="A61" s="2">
        <v>6308</v>
      </c>
      <c r="B61" t="s">
        <v>51</v>
      </c>
      <c r="C61">
        <v>7</v>
      </c>
      <c r="D61" t="s">
        <v>39</v>
      </c>
      <c r="E61" t="s">
        <v>183</v>
      </c>
      <c r="F61" t="s">
        <v>182</v>
      </c>
      <c r="G61" t="s">
        <v>444</v>
      </c>
      <c r="H61">
        <v>3387.5</v>
      </c>
      <c r="M61" t="s">
        <v>20</v>
      </c>
      <c r="O61" t="s">
        <v>3637</v>
      </c>
    </row>
    <row r="62" spans="1:15" x14ac:dyDescent="0.3">
      <c r="A62" s="2">
        <v>6310</v>
      </c>
      <c r="B62" s="17" t="s">
        <v>51</v>
      </c>
      <c r="C62">
        <v>8</v>
      </c>
      <c r="D62" t="s">
        <v>39</v>
      </c>
      <c r="E62" t="s">
        <v>203</v>
      </c>
      <c r="F62" t="s">
        <v>204</v>
      </c>
      <c r="G62" t="s">
        <v>24</v>
      </c>
      <c r="H62">
        <v>2350</v>
      </c>
      <c r="O62" s="8" t="s">
        <v>3625</v>
      </c>
    </row>
    <row r="63" spans="1:15" x14ac:dyDescent="0.3">
      <c r="A63" s="2"/>
      <c r="O63" s="8"/>
    </row>
    <row r="64" spans="1:15" x14ac:dyDescent="0.3">
      <c r="A64" s="9">
        <v>6322</v>
      </c>
      <c r="B64" s="10" t="s">
        <v>51</v>
      </c>
      <c r="C64" s="10">
        <v>9</v>
      </c>
      <c r="D64" s="10" t="s">
        <v>39</v>
      </c>
      <c r="E64" s="10" t="s">
        <v>235</v>
      </c>
      <c r="F64" s="10" t="s">
        <v>236</v>
      </c>
      <c r="G64" s="10" t="s">
        <v>24</v>
      </c>
      <c r="H64" s="10">
        <v>3500</v>
      </c>
      <c r="I64" s="10"/>
      <c r="J64" s="10"/>
      <c r="K64" s="10"/>
      <c r="L64" s="10"/>
      <c r="M64" t="s">
        <v>20</v>
      </c>
      <c r="N64" s="10"/>
      <c r="O64" s="10" t="s">
        <v>3638</v>
      </c>
    </row>
    <row r="65" spans="1:15" x14ac:dyDescent="0.3">
      <c r="A65" s="2">
        <v>6323</v>
      </c>
      <c r="B65" s="17" t="s">
        <v>51</v>
      </c>
      <c r="C65">
        <v>9</v>
      </c>
      <c r="D65" t="s">
        <v>39</v>
      </c>
      <c r="E65" t="s">
        <v>242</v>
      </c>
      <c r="F65" t="s">
        <v>240</v>
      </c>
      <c r="G65" t="s">
        <v>24</v>
      </c>
      <c r="H65">
        <v>3200</v>
      </c>
      <c r="O65" t="s">
        <v>241</v>
      </c>
    </row>
    <row r="66" spans="1:15" x14ac:dyDescent="0.3">
      <c r="A66" s="2">
        <v>6324</v>
      </c>
      <c r="B66" s="17" t="s">
        <v>51</v>
      </c>
      <c r="C66">
        <v>9</v>
      </c>
      <c r="D66" t="s">
        <v>39</v>
      </c>
      <c r="E66" t="s">
        <v>243</v>
      </c>
      <c r="F66" t="s">
        <v>244</v>
      </c>
      <c r="G66" t="s">
        <v>24</v>
      </c>
      <c r="H66">
        <v>3297.5</v>
      </c>
      <c r="O66" t="s">
        <v>245</v>
      </c>
    </row>
    <row r="67" spans="1:15" x14ac:dyDescent="0.3">
      <c r="A67" s="2">
        <v>6325</v>
      </c>
      <c r="B67" t="s">
        <v>59</v>
      </c>
      <c r="C67">
        <v>10</v>
      </c>
      <c r="D67" t="s">
        <v>39</v>
      </c>
      <c r="E67" t="s">
        <v>251</v>
      </c>
      <c r="F67" t="s">
        <v>72</v>
      </c>
      <c r="G67" t="s">
        <v>14</v>
      </c>
      <c r="M67" t="s">
        <v>20</v>
      </c>
      <c r="O67" t="s">
        <v>3639</v>
      </c>
    </row>
    <row r="68" spans="1:15" x14ac:dyDescent="0.3">
      <c r="A68" s="2">
        <v>6328</v>
      </c>
      <c r="B68" t="s">
        <v>51</v>
      </c>
      <c r="C68">
        <v>10</v>
      </c>
      <c r="D68" t="s">
        <v>39</v>
      </c>
      <c r="E68" t="s">
        <v>261</v>
      </c>
      <c r="F68" t="s">
        <v>262</v>
      </c>
      <c r="G68" t="s">
        <v>437</v>
      </c>
      <c r="H68">
        <v>2500</v>
      </c>
      <c r="M68" t="s">
        <v>20</v>
      </c>
      <c r="O68" s="10" t="s">
        <v>263</v>
      </c>
    </row>
    <row r="69" spans="1:15" x14ac:dyDescent="0.3">
      <c r="A69" s="2">
        <v>6329</v>
      </c>
      <c r="B69" s="17" t="s">
        <v>51</v>
      </c>
      <c r="C69">
        <v>10</v>
      </c>
      <c r="D69" t="s">
        <v>39</v>
      </c>
      <c r="E69" t="s">
        <v>269</v>
      </c>
      <c r="F69" t="s">
        <v>176</v>
      </c>
      <c r="G69" t="s">
        <v>24</v>
      </c>
      <c r="H69">
        <v>2300</v>
      </c>
      <c r="J69" t="s">
        <v>66</v>
      </c>
      <c r="O69" t="s">
        <v>3685</v>
      </c>
    </row>
    <row r="70" spans="1:15" x14ac:dyDescent="0.3">
      <c r="A70" s="2">
        <v>6330</v>
      </c>
      <c r="B70" s="17" t="s">
        <v>51</v>
      </c>
      <c r="C70">
        <v>10</v>
      </c>
      <c r="D70" t="s">
        <v>39</v>
      </c>
      <c r="E70" t="s">
        <v>273</v>
      </c>
      <c r="F70" t="s">
        <v>162</v>
      </c>
      <c r="G70" t="s">
        <v>14</v>
      </c>
      <c r="H70">
        <v>2297.5</v>
      </c>
      <c r="O70" t="s">
        <v>274</v>
      </c>
    </row>
    <row r="71" spans="1:15" x14ac:dyDescent="0.3">
      <c r="A71" s="2">
        <v>6331</v>
      </c>
      <c r="B71" s="17" t="s">
        <v>51</v>
      </c>
      <c r="C71">
        <v>10</v>
      </c>
      <c r="D71" t="s">
        <v>39</v>
      </c>
      <c r="E71" t="s">
        <v>3686</v>
      </c>
      <c r="F71" t="s">
        <v>284</v>
      </c>
      <c r="G71" t="s">
        <v>42</v>
      </c>
      <c r="M71" t="s">
        <v>20</v>
      </c>
      <c r="O71" t="s">
        <v>3687</v>
      </c>
    </row>
    <row r="72" spans="1:15" s="13" customFormat="1" x14ac:dyDescent="0.3">
      <c r="A72" s="12">
        <v>6340</v>
      </c>
      <c r="E72" s="13" t="s">
        <v>3640</v>
      </c>
      <c r="O72" s="13" t="s">
        <v>3641</v>
      </c>
    </row>
    <row r="73" spans="1:15" x14ac:dyDescent="0.3">
      <c r="A73" s="2">
        <v>6351</v>
      </c>
      <c r="C73">
        <v>16</v>
      </c>
      <c r="D73" t="s">
        <v>73</v>
      </c>
      <c r="E73" t="s">
        <v>496</v>
      </c>
      <c r="K73">
        <v>1</v>
      </c>
      <c r="M73" t="s">
        <v>15</v>
      </c>
      <c r="O73" t="s">
        <v>497</v>
      </c>
    </row>
    <row r="74" spans="1:15" x14ac:dyDescent="0.3">
      <c r="A74" s="2">
        <v>6383</v>
      </c>
      <c r="C74">
        <v>18</v>
      </c>
      <c r="E74" t="s">
        <v>533</v>
      </c>
      <c r="F74" t="s">
        <v>204</v>
      </c>
      <c r="G74" t="s">
        <v>24</v>
      </c>
      <c r="H74">
        <v>450</v>
      </c>
      <c r="M74" t="s">
        <v>15</v>
      </c>
      <c r="O74" t="s">
        <v>534</v>
      </c>
    </row>
    <row r="75" spans="1:15" x14ac:dyDescent="0.3">
      <c r="A75" s="2">
        <v>6383</v>
      </c>
      <c r="C75">
        <v>18</v>
      </c>
      <c r="E75" t="s">
        <v>535</v>
      </c>
      <c r="F75" t="s">
        <v>536</v>
      </c>
      <c r="G75" t="s">
        <v>476</v>
      </c>
      <c r="H75">
        <v>200</v>
      </c>
      <c r="J75" t="s">
        <v>66</v>
      </c>
      <c r="M75" t="s">
        <v>15</v>
      </c>
      <c r="O75" t="s">
        <v>537</v>
      </c>
    </row>
    <row r="76" spans="1:15" x14ac:dyDescent="0.3">
      <c r="A76" s="2">
        <v>6424</v>
      </c>
      <c r="B76" t="s">
        <v>16</v>
      </c>
      <c r="C76">
        <v>24</v>
      </c>
      <c r="D76" t="s">
        <v>903</v>
      </c>
      <c r="E76" t="s">
        <v>904</v>
      </c>
      <c r="F76" t="s">
        <v>41</v>
      </c>
      <c r="G76" t="s">
        <v>42</v>
      </c>
      <c r="H76">
        <v>300</v>
      </c>
      <c r="J76" t="s">
        <v>19</v>
      </c>
      <c r="L76" t="s">
        <v>417</v>
      </c>
      <c r="M76" t="s">
        <v>20</v>
      </c>
      <c r="O76" t="s">
        <v>929</v>
      </c>
    </row>
    <row r="77" spans="1:15" x14ac:dyDescent="0.3">
      <c r="A77" s="2">
        <v>6435</v>
      </c>
      <c r="C77">
        <v>25</v>
      </c>
      <c r="E77" t="s">
        <v>957</v>
      </c>
      <c r="F77" t="s">
        <v>956</v>
      </c>
      <c r="G77" t="s">
        <v>24</v>
      </c>
      <c r="M77" t="s">
        <v>15</v>
      </c>
      <c r="O77" t="s">
        <v>537</v>
      </c>
    </row>
    <row r="78" spans="1:15" x14ac:dyDescent="0.3">
      <c r="A78" s="2">
        <v>6435</v>
      </c>
      <c r="C78">
        <v>25</v>
      </c>
      <c r="E78" t="s">
        <v>904</v>
      </c>
      <c r="F78" t="s">
        <v>41</v>
      </c>
      <c r="G78" t="s">
        <v>42</v>
      </c>
      <c r="M78" t="s">
        <v>15</v>
      </c>
      <c r="O78" t="s">
        <v>537</v>
      </c>
    </row>
    <row r="79" spans="1:15" x14ac:dyDescent="0.3">
      <c r="A79" s="2">
        <v>6441</v>
      </c>
      <c r="C79">
        <v>26</v>
      </c>
      <c r="E79" t="s">
        <v>1001</v>
      </c>
      <c r="F79" t="s">
        <v>1002</v>
      </c>
      <c r="G79" t="s">
        <v>476</v>
      </c>
      <c r="M79" t="s">
        <v>15</v>
      </c>
    </row>
    <row r="80" spans="1:15" x14ac:dyDescent="0.3">
      <c r="A80" s="2">
        <v>6441</v>
      </c>
      <c r="C80">
        <v>26</v>
      </c>
      <c r="E80" t="s">
        <v>904</v>
      </c>
      <c r="F80" t="s">
        <v>41</v>
      </c>
      <c r="G80" t="s">
        <v>42</v>
      </c>
      <c r="M80" t="s">
        <v>15</v>
      </c>
    </row>
    <row r="81" spans="1:15" x14ac:dyDescent="0.3">
      <c r="A81" s="2">
        <v>6443</v>
      </c>
      <c r="C81">
        <v>26</v>
      </c>
      <c r="E81" t="s">
        <v>1015</v>
      </c>
      <c r="F81" t="s">
        <v>1014</v>
      </c>
      <c r="G81" t="s">
        <v>24</v>
      </c>
      <c r="M81" t="s">
        <v>15</v>
      </c>
    </row>
    <row r="82" spans="1:15" x14ac:dyDescent="0.3">
      <c r="A82" s="2">
        <v>6447</v>
      </c>
      <c r="C82">
        <v>27</v>
      </c>
      <c r="E82" t="s">
        <v>1032</v>
      </c>
      <c r="F82" t="s">
        <v>191</v>
      </c>
      <c r="G82" s="17" t="s">
        <v>24</v>
      </c>
      <c r="M82" t="s">
        <v>15</v>
      </c>
      <c r="O82" t="s">
        <v>537</v>
      </c>
    </row>
    <row r="83" spans="1:15" x14ac:dyDescent="0.3">
      <c r="A83" s="2">
        <v>6447</v>
      </c>
      <c r="C83">
        <v>27</v>
      </c>
      <c r="E83" t="s">
        <v>1033</v>
      </c>
      <c r="F83" t="s">
        <v>204</v>
      </c>
      <c r="G83" t="s">
        <v>24</v>
      </c>
      <c r="M83" t="s">
        <v>15</v>
      </c>
      <c r="O83" t="s">
        <v>537</v>
      </c>
    </row>
    <row r="84" spans="1:15" x14ac:dyDescent="0.3">
      <c r="A84" s="2">
        <v>6447</v>
      </c>
      <c r="C84">
        <v>27</v>
      </c>
      <c r="E84" t="s">
        <v>904</v>
      </c>
      <c r="F84" t="s">
        <v>41</v>
      </c>
      <c r="G84" t="s">
        <v>42</v>
      </c>
      <c r="M84" t="s">
        <v>15</v>
      </c>
      <c r="O84" t="s">
        <v>537</v>
      </c>
    </row>
    <row r="85" spans="1:15" x14ac:dyDescent="0.3">
      <c r="A85" s="2">
        <v>6448</v>
      </c>
      <c r="C85">
        <v>28</v>
      </c>
      <c r="E85" t="s">
        <v>1043</v>
      </c>
      <c r="F85" t="s">
        <v>1044</v>
      </c>
      <c r="G85" t="s">
        <v>24</v>
      </c>
      <c r="M85" t="s">
        <v>15</v>
      </c>
      <c r="O85" t="s">
        <v>1045</v>
      </c>
    </row>
    <row r="86" spans="1:15" x14ac:dyDescent="0.3">
      <c r="A86" s="2">
        <v>6449</v>
      </c>
      <c r="C86">
        <v>27</v>
      </c>
      <c r="E86" t="s">
        <v>1036</v>
      </c>
      <c r="F86" t="s">
        <v>204</v>
      </c>
      <c r="G86" t="s">
        <v>24</v>
      </c>
      <c r="M86" t="s">
        <v>15</v>
      </c>
      <c r="O86" t="s">
        <v>1037</v>
      </c>
    </row>
    <row r="87" spans="1:15" x14ac:dyDescent="0.3">
      <c r="A87" s="2">
        <v>6451</v>
      </c>
      <c r="C87">
        <v>28</v>
      </c>
      <c r="E87" t="s">
        <v>1046</v>
      </c>
      <c r="F87" t="s">
        <v>191</v>
      </c>
      <c r="G87" s="17" t="s">
        <v>24</v>
      </c>
      <c r="M87" t="s">
        <v>15</v>
      </c>
    </row>
    <row r="88" spans="1:15" x14ac:dyDescent="0.3">
      <c r="A88" s="2">
        <v>6451</v>
      </c>
      <c r="C88">
        <v>28</v>
      </c>
      <c r="E88" t="s">
        <v>1047</v>
      </c>
      <c r="F88" t="s">
        <v>204</v>
      </c>
      <c r="G88" t="s">
        <v>24</v>
      </c>
      <c r="M88" t="s">
        <v>15</v>
      </c>
      <c r="O88" t="s">
        <v>537</v>
      </c>
    </row>
    <row r="89" spans="1:15" x14ac:dyDescent="0.3">
      <c r="A89" s="2">
        <v>6454</v>
      </c>
      <c r="C89">
        <v>28</v>
      </c>
      <c r="E89" t="s">
        <v>1057</v>
      </c>
      <c r="F89" t="s">
        <v>1058</v>
      </c>
      <c r="G89" t="s">
        <v>24</v>
      </c>
      <c r="M89" t="s">
        <v>15</v>
      </c>
      <c r="O89" t="s">
        <v>1059</v>
      </c>
    </row>
    <row r="90" spans="1:15" x14ac:dyDescent="0.3">
      <c r="A90" s="2">
        <v>6457</v>
      </c>
      <c r="C90">
        <v>29</v>
      </c>
      <c r="E90" t="s">
        <v>535</v>
      </c>
      <c r="F90" t="s">
        <v>536</v>
      </c>
      <c r="G90" t="s">
        <v>476</v>
      </c>
      <c r="M90" t="s">
        <v>15</v>
      </c>
      <c r="O90" t="s">
        <v>537</v>
      </c>
    </row>
    <row r="91" spans="1:15" x14ac:dyDescent="0.3">
      <c r="A91" s="2">
        <v>6458</v>
      </c>
      <c r="C91">
        <v>29</v>
      </c>
      <c r="E91" t="s">
        <v>1156</v>
      </c>
      <c r="F91" t="s">
        <v>204</v>
      </c>
      <c r="G91" t="s">
        <v>24</v>
      </c>
      <c r="M91" t="s">
        <v>15</v>
      </c>
    </row>
    <row r="92" spans="1:15" x14ac:dyDescent="0.3">
      <c r="A92" s="2">
        <v>6458</v>
      </c>
      <c r="C92">
        <v>29</v>
      </c>
      <c r="E92" t="s">
        <v>1157</v>
      </c>
      <c r="F92" t="s">
        <v>1158</v>
      </c>
      <c r="G92" t="s">
        <v>24</v>
      </c>
      <c r="M92" t="s">
        <v>15</v>
      </c>
    </row>
    <row r="93" spans="1:15" x14ac:dyDescent="0.3">
      <c r="A93" s="2">
        <v>6460</v>
      </c>
      <c r="C93">
        <v>29</v>
      </c>
      <c r="E93" t="s">
        <v>1177</v>
      </c>
      <c r="F93" t="s">
        <v>204</v>
      </c>
      <c r="G93" t="s">
        <v>24</v>
      </c>
      <c r="M93" t="s">
        <v>15</v>
      </c>
      <c r="O93" t="s">
        <v>537</v>
      </c>
    </row>
    <row r="94" spans="1:15" x14ac:dyDescent="0.3">
      <c r="A94" s="2">
        <v>6464</v>
      </c>
      <c r="C94">
        <v>29</v>
      </c>
      <c r="E94" t="s">
        <v>1193</v>
      </c>
      <c r="F94" t="s">
        <v>466</v>
      </c>
      <c r="G94" s="17" t="s">
        <v>24</v>
      </c>
      <c r="M94" t="s">
        <v>15</v>
      </c>
      <c r="O94" t="s">
        <v>537</v>
      </c>
    </row>
    <row r="95" spans="1:15" x14ac:dyDescent="0.3">
      <c r="A95" s="2">
        <v>6465</v>
      </c>
      <c r="C95">
        <v>30</v>
      </c>
      <c r="E95" t="s">
        <v>1206</v>
      </c>
      <c r="F95" t="s">
        <v>204</v>
      </c>
      <c r="G95" t="s">
        <v>24</v>
      </c>
      <c r="M95" t="s">
        <v>15</v>
      </c>
      <c r="O95" t="s">
        <v>1207</v>
      </c>
    </row>
    <row r="96" spans="1:15" x14ac:dyDescent="0.3">
      <c r="A96" s="2">
        <v>6466</v>
      </c>
      <c r="C96">
        <v>30</v>
      </c>
      <c r="E96" t="s">
        <v>1214</v>
      </c>
      <c r="F96" t="s">
        <v>1035</v>
      </c>
      <c r="G96" s="17" t="s">
        <v>24</v>
      </c>
      <c r="M96" t="s">
        <v>15</v>
      </c>
    </row>
    <row r="97" spans="1:15" x14ac:dyDescent="0.3">
      <c r="A97" s="2">
        <v>6468</v>
      </c>
      <c r="C97">
        <v>30</v>
      </c>
      <c r="E97" t="s">
        <v>1221</v>
      </c>
      <c r="F97" t="s">
        <v>181</v>
      </c>
      <c r="G97" t="s">
        <v>81</v>
      </c>
      <c r="M97" t="s">
        <v>15</v>
      </c>
      <c r="O97" t="s">
        <v>1222</v>
      </c>
    </row>
    <row r="98" spans="1:15" x14ac:dyDescent="0.3">
      <c r="A98" s="2">
        <v>6470</v>
      </c>
      <c r="C98">
        <v>30</v>
      </c>
      <c r="E98" t="s">
        <v>1227</v>
      </c>
      <c r="F98" t="s">
        <v>204</v>
      </c>
      <c r="G98" t="s">
        <v>24</v>
      </c>
      <c r="M98" t="s">
        <v>15</v>
      </c>
    </row>
    <row r="99" spans="1:15" x14ac:dyDescent="0.3">
      <c r="A99" s="2">
        <v>6470</v>
      </c>
      <c r="C99">
        <v>30</v>
      </c>
      <c r="E99" t="s">
        <v>1228</v>
      </c>
      <c r="F99" t="s">
        <v>72</v>
      </c>
      <c r="G99" t="s">
        <v>14</v>
      </c>
      <c r="M99" t="s">
        <v>15</v>
      </c>
    </row>
    <row r="100" spans="1:15" x14ac:dyDescent="0.3">
      <c r="A100" s="2">
        <v>6472</v>
      </c>
      <c r="C100">
        <v>31</v>
      </c>
      <c r="E100" t="s">
        <v>1260</v>
      </c>
      <c r="F100" t="s">
        <v>204</v>
      </c>
      <c r="G100" t="s">
        <v>24</v>
      </c>
      <c r="M100" t="s">
        <v>15</v>
      </c>
    </row>
    <row r="101" spans="1:15" x14ac:dyDescent="0.3">
      <c r="A101" s="2">
        <v>6474</v>
      </c>
      <c r="B101" t="s">
        <v>58</v>
      </c>
      <c r="C101">
        <v>31</v>
      </c>
      <c r="D101" t="s">
        <v>1271</v>
      </c>
      <c r="E101" t="s">
        <v>1272</v>
      </c>
      <c r="F101" t="s">
        <v>41</v>
      </c>
      <c r="G101" t="s">
        <v>42</v>
      </c>
      <c r="H101">
        <v>200</v>
      </c>
      <c r="J101" t="s">
        <v>66</v>
      </c>
      <c r="K101">
        <v>4</v>
      </c>
      <c r="M101" t="s">
        <v>20</v>
      </c>
      <c r="O101" t="s">
        <v>1273</v>
      </c>
    </row>
    <row r="102" spans="1:15" x14ac:dyDescent="0.3">
      <c r="A102" s="2">
        <v>6475</v>
      </c>
      <c r="C102">
        <v>31</v>
      </c>
      <c r="E102" t="s">
        <v>1284</v>
      </c>
      <c r="F102" t="s">
        <v>176</v>
      </c>
      <c r="G102" t="s">
        <v>24</v>
      </c>
      <c r="M102" t="s">
        <v>15</v>
      </c>
    </row>
    <row r="103" spans="1:15" x14ac:dyDescent="0.3">
      <c r="A103" s="2">
        <v>6476</v>
      </c>
      <c r="C103">
        <v>31</v>
      </c>
      <c r="E103" t="s">
        <v>1289</v>
      </c>
      <c r="M103" t="s">
        <v>15</v>
      </c>
      <c r="O103" t="s">
        <v>1290</v>
      </c>
    </row>
    <row r="104" spans="1:15" x14ac:dyDescent="0.3">
      <c r="A104" s="27">
        <v>6476</v>
      </c>
      <c r="C104">
        <v>31</v>
      </c>
      <c r="E104" t="s">
        <v>1315</v>
      </c>
      <c r="F104" t="s">
        <v>1317</v>
      </c>
      <c r="G104" t="s">
        <v>24</v>
      </c>
      <c r="N104" t="s">
        <v>417</v>
      </c>
      <c r="O104" t="s">
        <v>1318</v>
      </c>
    </row>
    <row r="105" spans="1:15" x14ac:dyDescent="0.3">
      <c r="A105" s="27">
        <v>6476</v>
      </c>
      <c r="C105">
        <v>31</v>
      </c>
      <c r="E105" t="s">
        <v>535</v>
      </c>
      <c r="F105" t="s">
        <v>1316</v>
      </c>
      <c r="G105" t="s">
        <v>130</v>
      </c>
      <c r="N105" t="s">
        <v>417</v>
      </c>
      <c r="O105" t="s">
        <v>1318</v>
      </c>
    </row>
    <row r="106" spans="1:15" x14ac:dyDescent="0.3">
      <c r="A106" s="2">
        <v>6478</v>
      </c>
      <c r="C106">
        <v>31</v>
      </c>
      <c r="E106" t="s">
        <v>1272</v>
      </c>
      <c r="F106" t="s">
        <v>41</v>
      </c>
      <c r="G106" t="s">
        <v>42</v>
      </c>
      <c r="H106">
        <v>450</v>
      </c>
      <c r="J106" t="s">
        <v>66</v>
      </c>
      <c r="K106">
        <v>9</v>
      </c>
      <c r="M106" t="s">
        <v>15</v>
      </c>
      <c r="O106" t="s">
        <v>1407</v>
      </c>
    </row>
    <row r="107" spans="1:15" x14ac:dyDescent="0.3">
      <c r="A107" s="2">
        <v>6478</v>
      </c>
      <c r="C107">
        <v>31</v>
      </c>
      <c r="E107" t="s">
        <v>1320</v>
      </c>
      <c r="F107" t="s">
        <v>1321</v>
      </c>
      <c r="G107" t="s">
        <v>476</v>
      </c>
      <c r="M107" t="s">
        <v>15</v>
      </c>
      <c r="O107" t="s">
        <v>1322</v>
      </c>
    </row>
    <row r="108" spans="1:15" x14ac:dyDescent="0.3">
      <c r="A108" s="2">
        <v>6479</v>
      </c>
      <c r="C108">
        <v>32</v>
      </c>
      <c r="E108" t="s">
        <v>1323</v>
      </c>
      <c r="F108" t="s">
        <v>204</v>
      </c>
      <c r="G108" t="s">
        <v>24</v>
      </c>
      <c r="M108" t="s">
        <v>15</v>
      </c>
    </row>
    <row r="109" spans="1:15" x14ac:dyDescent="0.3">
      <c r="A109" s="2">
        <v>6480</v>
      </c>
      <c r="C109">
        <v>32</v>
      </c>
      <c r="E109" t="s">
        <v>1329</v>
      </c>
      <c r="F109" t="s">
        <v>1014</v>
      </c>
      <c r="G109" t="s">
        <v>24</v>
      </c>
      <c r="M109" t="s">
        <v>15</v>
      </c>
      <c r="O109" t="s">
        <v>1330</v>
      </c>
    </row>
    <row r="110" spans="1:15" x14ac:dyDescent="0.3">
      <c r="A110" s="2">
        <v>6480</v>
      </c>
      <c r="C110">
        <v>32</v>
      </c>
      <c r="E110" t="s">
        <v>1331</v>
      </c>
      <c r="F110" t="s">
        <v>1332</v>
      </c>
      <c r="G110" t="s">
        <v>130</v>
      </c>
      <c r="M110" t="s">
        <v>15</v>
      </c>
    </row>
    <row r="111" spans="1:15" x14ac:dyDescent="0.3">
      <c r="A111" s="2">
        <v>6487</v>
      </c>
      <c r="C111">
        <v>33</v>
      </c>
      <c r="E111" t="s">
        <v>1272</v>
      </c>
      <c r="F111" t="s">
        <v>41</v>
      </c>
      <c r="G111" t="s">
        <v>42</v>
      </c>
      <c r="M111" t="s">
        <v>15</v>
      </c>
      <c r="O111" t="s">
        <v>1388</v>
      </c>
    </row>
    <row r="112" spans="1:15" x14ac:dyDescent="0.3">
      <c r="A112" s="2">
        <v>6494</v>
      </c>
      <c r="C112">
        <v>34</v>
      </c>
      <c r="E112" t="s">
        <v>1419</v>
      </c>
      <c r="F112" t="s">
        <v>1420</v>
      </c>
      <c r="G112" t="s">
        <v>436</v>
      </c>
      <c r="H112">
        <v>1240</v>
      </c>
      <c r="J112" t="s">
        <v>66</v>
      </c>
      <c r="M112" t="s">
        <v>15</v>
      </c>
      <c r="O112" t="s">
        <v>1330</v>
      </c>
    </row>
    <row r="113" spans="1:15" x14ac:dyDescent="0.3">
      <c r="A113" s="2">
        <v>6498</v>
      </c>
      <c r="C113">
        <v>35</v>
      </c>
      <c r="E113" t="s">
        <v>1449</v>
      </c>
      <c r="F113" t="s">
        <v>461</v>
      </c>
      <c r="G113" t="s">
        <v>24</v>
      </c>
      <c r="M113" t="s">
        <v>15</v>
      </c>
      <c r="O113" t="s">
        <v>1450</v>
      </c>
    </row>
    <row r="114" spans="1:15" x14ac:dyDescent="0.3">
      <c r="A114" s="2">
        <v>6499</v>
      </c>
      <c r="C114">
        <v>35</v>
      </c>
      <c r="E114" t="s">
        <v>1451</v>
      </c>
      <c r="F114" t="s">
        <v>461</v>
      </c>
      <c r="G114" t="s">
        <v>24</v>
      </c>
      <c r="H114">
        <v>350</v>
      </c>
      <c r="M114" t="s">
        <v>15</v>
      </c>
      <c r="O114" t="s">
        <v>1452</v>
      </c>
    </row>
    <row r="115" spans="1:15" x14ac:dyDescent="0.3">
      <c r="A115" s="2">
        <v>6500</v>
      </c>
      <c r="C115">
        <v>35</v>
      </c>
      <c r="E115" t="s">
        <v>1457</v>
      </c>
      <c r="F115" t="s">
        <v>1458</v>
      </c>
      <c r="G115" t="s">
        <v>130</v>
      </c>
      <c r="H115">
        <v>150</v>
      </c>
      <c r="J115" t="s">
        <v>66</v>
      </c>
      <c r="M115" t="s">
        <v>418</v>
      </c>
      <c r="O115" t="s">
        <v>1459</v>
      </c>
    </row>
    <row r="116" spans="1:15" x14ac:dyDescent="0.3">
      <c r="A116" s="2">
        <v>6501</v>
      </c>
      <c r="C116">
        <v>35</v>
      </c>
      <c r="E116" t="s">
        <v>1466</v>
      </c>
      <c r="F116" t="s">
        <v>486</v>
      </c>
      <c r="G116" t="s">
        <v>24</v>
      </c>
      <c r="H116">
        <v>300</v>
      </c>
      <c r="M116" t="s">
        <v>15</v>
      </c>
      <c r="O116" t="s">
        <v>1330</v>
      </c>
    </row>
    <row r="117" spans="1:15" x14ac:dyDescent="0.3">
      <c r="A117" s="2"/>
    </row>
    <row r="118" spans="1:15" x14ac:dyDescent="0.3">
      <c r="A118" s="2">
        <v>6542</v>
      </c>
      <c r="B118" t="s">
        <v>16</v>
      </c>
      <c r="E118" t="s">
        <v>3653</v>
      </c>
      <c r="F118" t="s">
        <v>3652</v>
      </c>
      <c r="G118" t="s">
        <v>42</v>
      </c>
      <c r="M118" t="s">
        <v>20</v>
      </c>
      <c r="O118" t="s">
        <v>3654</v>
      </c>
    </row>
    <row r="119" spans="1:15" x14ac:dyDescent="0.3">
      <c r="A119" s="2"/>
    </row>
    <row r="120" spans="1:15" x14ac:dyDescent="0.3">
      <c r="A120" s="2"/>
    </row>
    <row r="121" spans="1:15" x14ac:dyDescent="0.3">
      <c r="A121" s="2"/>
    </row>
    <row r="122" spans="1:15" x14ac:dyDescent="0.3">
      <c r="A122" s="2"/>
    </row>
    <row r="123" spans="1:15" x14ac:dyDescent="0.3">
      <c r="A123" s="17" t="s">
        <v>2128</v>
      </c>
      <c r="C123">
        <v>15</v>
      </c>
      <c r="D123" t="s">
        <v>2126</v>
      </c>
      <c r="E123" t="s">
        <v>2125</v>
      </c>
      <c r="F123" t="s">
        <v>2127</v>
      </c>
      <c r="G123" t="s">
        <v>24</v>
      </c>
      <c r="O123" t="s">
        <v>2129</v>
      </c>
    </row>
    <row r="124" spans="1:15" x14ac:dyDescent="0.3">
      <c r="A124" s="14">
        <v>6791</v>
      </c>
      <c r="C124">
        <v>26</v>
      </c>
      <c r="E124" t="s">
        <v>2125</v>
      </c>
      <c r="F124" t="s">
        <v>2550</v>
      </c>
      <c r="G124" t="s">
        <v>130</v>
      </c>
      <c r="K124">
        <v>2</v>
      </c>
      <c r="N124" t="s">
        <v>417</v>
      </c>
      <c r="O124" t="s">
        <v>2551</v>
      </c>
    </row>
    <row r="125" spans="1:15" x14ac:dyDescent="0.3">
      <c r="A125" s="14">
        <v>6805</v>
      </c>
      <c r="C125">
        <v>27</v>
      </c>
      <c r="E125" t="s">
        <v>2637</v>
      </c>
      <c r="F125" t="s">
        <v>2638</v>
      </c>
      <c r="G125" t="s">
        <v>42</v>
      </c>
      <c r="M125" t="s">
        <v>20</v>
      </c>
      <c r="N125" t="s">
        <v>417</v>
      </c>
      <c r="O125" t="s">
        <v>2636</v>
      </c>
    </row>
    <row r="126" spans="1:15" x14ac:dyDescent="0.3">
      <c r="A126" s="14">
        <v>6812</v>
      </c>
      <c r="C126">
        <v>28</v>
      </c>
      <c r="E126" t="s">
        <v>2640</v>
      </c>
      <c r="F126" t="s">
        <v>1361</v>
      </c>
      <c r="G126" t="s">
        <v>1363</v>
      </c>
      <c r="K126">
        <v>4</v>
      </c>
      <c r="M126" t="s">
        <v>20</v>
      </c>
      <c r="N126" t="s">
        <v>417</v>
      </c>
      <c r="O126" t="s">
        <v>2641</v>
      </c>
    </row>
    <row r="127" spans="1:15" s="16" customFormat="1" x14ac:dyDescent="0.3">
      <c r="A127" s="41">
        <v>6812</v>
      </c>
      <c r="B127" s="16" t="s">
        <v>16</v>
      </c>
      <c r="C127" s="16">
        <v>28</v>
      </c>
      <c r="E127" s="16" t="s">
        <v>2642</v>
      </c>
      <c r="F127" s="16" t="s">
        <v>2643</v>
      </c>
      <c r="G127" s="16" t="s">
        <v>14</v>
      </c>
      <c r="H127" s="16">
        <v>0</v>
      </c>
      <c r="K127" s="16">
        <v>0</v>
      </c>
      <c r="M127" s="16" t="s">
        <v>20</v>
      </c>
      <c r="N127" s="16" t="s">
        <v>417</v>
      </c>
      <c r="O127" s="13" t="s">
        <v>2644</v>
      </c>
    </row>
  </sheetData>
  <pageMargins left="0.7" right="0.7" top="0.75" bottom="0.75" header="0.3" footer="0.3"/>
  <pageSetup orientation="portrait" horizontalDpi="4294967293" verticalDpi="4294967293"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7"/>
  <sheetViews>
    <sheetView workbookViewId="0">
      <pane ySplit="1" topLeftCell="A2" activePane="bottomLeft" state="frozen"/>
      <selection pane="bottomLeft" activeCell="A2" sqref="A2"/>
    </sheetView>
  </sheetViews>
  <sheetFormatPr defaultRowHeight="14.4" x14ac:dyDescent="0.3"/>
  <cols>
    <col min="1" max="1" width="10.6640625" customWidth="1"/>
    <col min="2" max="2" width="6.88671875" customWidth="1"/>
    <col min="3" max="3" width="4" customWidth="1"/>
    <col min="4" max="4" width="9.33203125" customWidth="1"/>
    <col min="5" max="5" width="24.33203125" customWidth="1"/>
    <col min="6" max="6" width="23.5546875" customWidth="1"/>
    <col min="7" max="7" width="6.44140625" customWidth="1"/>
    <col min="8" max="8" width="6.6640625" customWidth="1"/>
    <col min="9" max="9" width="6.88671875" customWidth="1"/>
    <col min="10" max="10" width="7.33203125" customWidth="1"/>
    <col min="11" max="11" width="7.88671875" customWidth="1"/>
    <col min="12" max="12" width="7.5546875" customWidth="1"/>
    <col min="13" max="13" width="13.88671875" customWidth="1"/>
    <col min="14" max="14" width="7.33203125" customWidth="1"/>
    <col min="15" max="15" width="76.44140625" customWidth="1"/>
  </cols>
  <sheetData>
    <row r="1" spans="1:15" s="1" customFormat="1" ht="46.5" customHeight="1" x14ac:dyDescent="0.3">
      <c r="A1" s="1" t="s">
        <v>0</v>
      </c>
      <c r="B1" s="1" t="s">
        <v>1</v>
      </c>
      <c r="C1" s="1" t="s">
        <v>50</v>
      </c>
      <c r="D1" s="1" t="s">
        <v>2</v>
      </c>
      <c r="E1" s="10" t="s">
        <v>3</v>
      </c>
      <c r="F1" s="1" t="s">
        <v>4</v>
      </c>
      <c r="G1" s="1" t="s">
        <v>5</v>
      </c>
      <c r="H1" s="1" t="s">
        <v>9</v>
      </c>
      <c r="I1" s="1" t="s">
        <v>10</v>
      </c>
      <c r="J1" s="1" t="s">
        <v>11</v>
      </c>
      <c r="K1" s="1" t="s">
        <v>1252</v>
      </c>
      <c r="L1" s="70" t="s">
        <v>6</v>
      </c>
      <c r="M1" s="1" t="s">
        <v>7</v>
      </c>
      <c r="N1" s="70" t="s">
        <v>1242</v>
      </c>
      <c r="O1" s="1" t="s">
        <v>8</v>
      </c>
    </row>
    <row r="2" spans="1:15" ht="28.8" x14ac:dyDescent="0.3">
      <c r="A2" s="2">
        <v>6508</v>
      </c>
      <c r="C2">
        <v>36</v>
      </c>
      <c r="E2" s="4"/>
      <c r="F2" t="s">
        <v>1501</v>
      </c>
      <c r="G2" t="s">
        <v>24</v>
      </c>
      <c r="H2">
        <v>1000</v>
      </c>
      <c r="M2" t="s">
        <v>38</v>
      </c>
      <c r="O2" s="4" t="s">
        <v>1502</v>
      </c>
    </row>
    <row r="3" spans="1:15" x14ac:dyDescent="0.3">
      <c r="A3" s="2">
        <v>6509</v>
      </c>
      <c r="C3">
        <v>36</v>
      </c>
      <c r="E3" s="4" t="s">
        <v>1505</v>
      </c>
      <c r="F3" t="s">
        <v>486</v>
      </c>
      <c r="G3" t="s">
        <v>24</v>
      </c>
      <c r="H3">
        <v>600</v>
      </c>
      <c r="M3" t="s">
        <v>38</v>
      </c>
      <c r="O3" s="4"/>
    </row>
    <row r="4" spans="1:15" x14ac:dyDescent="0.3">
      <c r="A4" s="2">
        <v>6516</v>
      </c>
      <c r="C4">
        <v>37</v>
      </c>
      <c r="E4" s="4" t="s">
        <v>1559</v>
      </c>
      <c r="F4" t="s">
        <v>1560</v>
      </c>
      <c r="G4" t="s">
        <v>24</v>
      </c>
      <c r="M4" t="s">
        <v>38</v>
      </c>
      <c r="O4" s="4" t="s">
        <v>1561</v>
      </c>
    </row>
    <row r="5" spans="1:15" x14ac:dyDescent="0.3">
      <c r="A5" s="2">
        <v>6521</v>
      </c>
      <c r="C5">
        <v>38</v>
      </c>
      <c r="E5" s="4" t="s">
        <v>1574</v>
      </c>
      <c r="F5" t="s">
        <v>1575</v>
      </c>
      <c r="G5" t="s">
        <v>24</v>
      </c>
      <c r="H5">
        <v>320</v>
      </c>
      <c r="M5" t="s">
        <v>15</v>
      </c>
      <c r="O5" s="4"/>
    </row>
    <row r="6" spans="1:15" x14ac:dyDescent="0.3">
      <c r="A6" s="2">
        <v>6534</v>
      </c>
      <c r="C6">
        <v>39</v>
      </c>
      <c r="E6" s="4" t="s">
        <v>1604</v>
      </c>
      <c r="F6" t="s">
        <v>72</v>
      </c>
      <c r="G6" t="s">
        <v>14</v>
      </c>
      <c r="M6" t="s">
        <v>15</v>
      </c>
      <c r="O6" s="4"/>
    </row>
    <row r="7" spans="1:15" x14ac:dyDescent="0.3">
      <c r="A7" s="2">
        <v>6534</v>
      </c>
      <c r="C7">
        <v>39</v>
      </c>
      <c r="E7" s="4" t="s">
        <v>1605</v>
      </c>
      <c r="F7" t="s">
        <v>266</v>
      </c>
      <c r="G7" t="s">
        <v>81</v>
      </c>
      <c r="M7" t="s">
        <v>15</v>
      </c>
      <c r="O7" s="4"/>
    </row>
    <row r="8" spans="1:15" x14ac:dyDescent="0.3">
      <c r="A8" s="2">
        <v>6534</v>
      </c>
      <c r="C8">
        <v>39</v>
      </c>
      <c r="E8" s="4" t="s">
        <v>1605</v>
      </c>
      <c r="F8" t="s">
        <v>1606</v>
      </c>
      <c r="G8" t="s">
        <v>24</v>
      </c>
      <c r="M8" t="s">
        <v>15</v>
      </c>
      <c r="O8" s="4"/>
    </row>
    <row r="9" spans="1:15" x14ac:dyDescent="0.3">
      <c r="A9" s="2">
        <v>6535</v>
      </c>
      <c r="C9">
        <v>40</v>
      </c>
      <c r="E9" s="4" t="s">
        <v>1605</v>
      </c>
      <c r="F9" t="s">
        <v>1616</v>
      </c>
      <c r="G9" t="s">
        <v>437</v>
      </c>
      <c r="M9" t="s">
        <v>15</v>
      </c>
      <c r="O9" s="4"/>
    </row>
    <row r="10" spans="1:15" ht="43.2" x14ac:dyDescent="0.3">
      <c r="A10" s="2">
        <v>6538</v>
      </c>
      <c r="C10">
        <v>40</v>
      </c>
      <c r="D10" t="s">
        <v>1620</v>
      </c>
      <c r="E10" s="4" t="s">
        <v>1621</v>
      </c>
      <c r="F10" t="s">
        <v>1622</v>
      </c>
      <c r="G10" t="s">
        <v>24</v>
      </c>
      <c r="N10" t="s">
        <v>417</v>
      </c>
      <c r="O10" s="4" t="s">
        <v>1623</v>
      </c>
    </row>
    <row r="11" spans="1:15" ht="100.8" x14ac:dyDescent="0.3">
      <c r="A11" s="2">
        <v>6570</v>
      </c>
      <c r="B11" t="s">
        <v>51</v>
      </c>
      <c r="C11">
        <v>45</v>
      </c>
      <c r="D11" t="s">
        <v>1703</v>
      </c>
      <c r="E11" s="4" t="s">
        <v>1695</v>
      </c>
      <c r="F11" t="s">
        <v>108</v>
      </c>
      <c r="G11" t="s">
        <v>42</v>
      </c>
      <c r="H11">
        <v>2600</v>
      </c>
      <c r="I11">
        <v>85</v>
      </c>
      <c r="M11" t="s">
        <v>15</v>
      </c>
      <c r="O11" s="4" t="s">
        <v>3688</v>
      </c>
    </row>
    <row r="12" spans="1:15" ht="57.6" x14ac:dyDescent="0.3">
      <c r="A12" s="2">
        <v>6572</v>
      </c>
      <c r="B12" t="s">
        <v>16</v>
      </c>
      <c r="C12">
        <v>45</v>
      </c>
      <c r="D12" t="s">
        <v>1703</v>
      </c>
      <c r="E12" s="4" t="s">
        <v>1701</v>
      </c>
      <c r="F12" t="s">
        <v>3689</v>
      </c>
      <c r="G12" t="s">
        <v>14</v>
      </c>
      <c r="H12">
        <v>2850</v>
      </c>
      <c r="I12">
        <v>86</v>
      </c>
      <c r="M12" t="s">
        <v>20</v>
      </c>
      <c r="O12" s="4" t="s">
        <v>3690</v>
      </c>
    </row>
    <row r="13" spans="1:15" ht="43.2" x14ac:dyDescent="0.3">
      <c r="A13" s="2">
        <v>6573</v>
      </c>
      <c r="B13" t="s">
        <v>16</v>
      </c>
      <c r="C13">
        <v>45</v>
      </c>
      <c r="D13" t="s">
        <v>1703</v>
      </c>
      <c r="E13" s="4" t="s">
        <v>1702</v>
      </c>
      <c r="F13" t="s">
        <v>3692</v>
      </c>
      <c r="G13" t="s">
        <v>1705</v>
      </c>
      <c r="H13">
        <v>4600</v>
      </c>
      <c r="I13">
        <v>174</v>
      </c>
      <c r="M13" t="s">
        <v>20</v>
      </c>
      <c r="O13" s="4" t="s">
        <v>3691</v>
      </c>
    </row>
    <row r="14" spans="1:15" ht="28.8" x14ac:dyDescent="0.3">
      <c r="A14" s="2">
        <v>6574</v>
      </c>
      <c r="B14" t="s">
        <v>16</v>
      </c>
      <c r="C14">
        <v>45</v>
      </c>
      <c r="D14" t="s">
        <v>1703</v>
      </c>
      <c r="E14" s="4" t="s">
        <v>1704</v>
      </c>
      <c r="F14" t="s">
        <v>3693</v>
      </c>
      <c r="G14" t="s">
        <v>447</v>
      </c>
      <c r="H14">
        <v>5300</v>
      </c>
      <c r="M14" t="s">
        <v>20</v>
      </c>
      <c r="O14" s="4" t="s">
        <v>3694</v>
      </c>
    </row>
    <row r="15" spans="1:15" ht="129.6" x14ac:dyDescent="0.3">
      <c r="A15" s="2">
        <v>6575</v>
      </c>
      <c r="B15" t="s">
        <v>16</v>
      </c>
      <c r="C15">
        <v>45</v>
      </c>
      <c r="D15" t="s">
        <v>1703</v>
      </c>
      <c r="E15" s="4" t="s">
        <v>1708</v>
      </c>
      <c r="F15" t="s">
        <v>1709</v>
      </c>
      <c r="G15" t="s">
        <v>437</v>
      </c>
      <c r="M15" t="s">
        <v>20</v>
      </c>
      <c r="O15" s="4" t="s">
        <v>3695</v>
      </c>
    </row>
    <row r="16" spans="1:15" x14ac:dyDescent="0.3">
      <c r="A16" s="2">
        <v>6575</v>
      </c>
      <c r="B16" t="s">
        <v>16</v>
      </c>
      <c r="C16">
        <v>45</v>
      </c>
      <c r="D16" t="s">
        <v>1703</v>
      </c>
      <c r="E16" s="4" t="s">
        <v>1710</v>
      </c>
      <c r="F16" t="s">
        <v>41</v>
      </c>
      <c r="G16" t="s">
        <v>42</v>
      </c>
      <c r="M16" t="s">
        <v>20</v>
      </c>
      <c r="O16" s="4" t="s">
        <v>3696</v>
      </c>
    </row>
    <row r="17" spans="1:15" ht="72" x14ac:dyDescent="0.3">
      <c r="A17" s="2">
        <v>6576</v>
      </c>
      <c r="B17" t="s">
        <v>16</v>
      </c>
      <c r="C17">
        <v>46</v>
      </c>
      <c r="D17" t="s">
        <v>1703</v>
      </c>
      <c r="E17" s="4" t="s">
        <v>1718</v>
      </c>
      <c r="F17" t="s">
        <v>1719</v>
      </c>
      <c r="G17" t="s">
        <v>1705</v>
      </c>
      <c r="M17" t="s">
        <v>20</v>
      </c>
      <c r="O17" s="4" t="s">
        <v>3697</v>
      </c>
    </row>
    <row r="18" spans="1:15" x14ac:dyDescent="0.3">
      <c r="A18" s="2">
        <v>6578</v>
      </c>
      <c r="B18" t="s">
        <v>16</v>
      </c>
      <c r="C18">
        <v>46</v>
      </c>
      <c r="D18" t="s">
        <v>1703</v>
      </c>
      <c r="E18" s="4" t="s">
        <v>1725</v>
      </c>
      <c r="F18" t="s">
        <v>450</v>
      </c>
      <c r="G18" t="s">
        <v>447</v>
      </c>
      <c r="M18" t="s">
        <v>20</v>
      </c>
      <c r="O18" s="4" t="s">
        <v>3698</v>
      </c>
    </row>
    <row r="19" spans="1:15" ht="43.2" x14ac:dyDescent="0.3">
      <c r="A19" s="2">
        <v>6579</v>
      </c>
      <c r="B19" t="s">
        <v>16</v>
      </c>
      <c r="C19">
        <v>46</v>
      </c>
      <c r="D19" t="s">
        <v>1703</v>
      </c>
      <c r="E19" s="4" t="s">
        <v>1726</v>
      </c>
      <c r="F19" t="s">
        <v>151</v>
      </c>
      <c r="G19" t="s">
        <v>14</v>
      </c>
      <c r="M19" t="s">
        <v>20</v>
      </c>
      <c r="O19" s="4" t="s">
        <v>3699</v>
      </c>
    </row>
    <row r="20" spans="1:15" x14ac:dyDescent="0.3">
      <c r="A20" s="2">
        <v>6579</v>
      </c>
      <c r="B20" t="s">
        <v>16</v>
      </c>
      <c r="C20">
        <v>46</v>
      </c>
      <c r="D20" t="s">
        <v>1703</v>
      </c>
      <c r="E20" s="4" t="s">
        <v>1710</v>
      </c>
      <c r="F20" t="s">
        <v>41</v>
      </c>
      <c r="G20" t="s">
        <v>42</v>
      </c>
      <c r="M20" t="s">
        <v>20</v>
      </c>
      <c r="O20" s="4" t="s">
        <v>1727</v>
      </c>
    </row>
    <row r="21" spans="1:15" ht="72" x14ac:dyDescent="0.3">
      <c r="A21" s="2">
        <v>6581</v>
      </c>
      <c r="B21" t="s">
        <v>16</v>
      </c>
      <c r="C21">
        <v>47</v>
      </c>
      <c r="D21" t="s">
        <v>1703</v>
      </c>
      <c r="E21" s="4" t="s">
        <v>1744</v>
      </c>
      <c r="M21" t="s">
        <v>15</v>
      </c>
      <c r="O21" s="4" t="s">
        <v>3700</v>
      </c>
    </row>
    <row r="22" spans="1:15" ht="43.2" x14ac:dyDescent="0.3">
      <c r="A22" s="2">
        <v>6601</v>
      </c>
      <c r="B22" t="s">
        <v>16</v>
      </c>
      <c r="C22" t="s">
        <v>2180</v>
      </c>
      <c r="D22" t="s">
        <v>1703</v>
      </c>
      <c r="E22" s="4" t="s">
        <v>2182</v>
      </c>
      <c r="F22" t="s">
        <v>2181</v>
      </c>
      <c r="G22" t="s">
        <v>14</v>
      </c>
      <c r="M22" t="s">
        <v>20</v>
      </c>
      <c r="O22" s="4" t="s">
        <v>3701</v>
      </c>
    </row>
    <row r="23" spans="1:15" ht="57.6" x14ac:dyDescent="0.3">
      <c r="A23" s="2">
        <v>6602</v>
      </c>
      <c r="B23" t="s">
        <v>16</v>
      </c>
      <c r="C23">
        <v>49</v>
      </c>
      <c r="D23" t="s">
        <v>1703</v>
      </c>
      <c r="E23" s="4" t="s">
        <v>1767</v>
      </c>
      <c r="F23" t="s">
        <v>523</v>
      </c>
      <c r="G23" t="s">
        <v>24</v>
      </c>
      <c r="H23">
        <v>21000</v>
      </c>
      <c r="M23" t="s">
        <v>20</v>
      </c>
      <c r="O23" s="4" t="s">
        <v>3702</v>
      </c>
    </row>
    <row r="24" spans="1:15" ht="43.2" x14ac:dyDescent="0.3">
      <c r="A24" s="15">
        <v>6602</v>
      </c>
      <c r="B24" s="16"/>
      <c r="C24" s="16">
        <v>50</v>
      </c>
      <c r="D24" s="16"/>
      <c r="E24" s="22" t="s">
        <v>1801</v>
      </c>
      <c r="F24" s="16" t="s">
        <v>1802</v>
      </c>
      <c r="G24" s="16" t="s">
        <v>81</v>
      </c>
      <c r="H24" s="16"/>
      <c r="I24" s="16"/>
      <c r="J24" s="16"/>
      <c r="K24" s="16"/>
      <c r="L24" s="16"/>
      <c r="M24" s="16" t="s">
        <v>20</v>
      </c>
      <c r="N24" s="16"/>
      <c r="O24" s="22" t="s">
        <v>2183</v>
      </c>
    </row>
    <row r="25" spans="1:15" ht="43.2" x14ac:dyDescent="0.3">
      <c r="A25" s="2">
        <v>6606</v>
      </c>
      <c r="B25" t="s">
        <v>16</v>
      </c>
      <c r="C25">
        <v>50</v>
      </c>
      <c r="D25" t="s">
        <v>1703</v>
      </c>
      <c r="E25" s="4" t="s">
        <v>1786</v>
      </c>
      <c r="F25" t="s">
        <v>3703</v>
      </c>
      <c r="G25" t="s">
        <v>437</v>
      </c>
      <c r="M25" t="s">
        <v>20</v>
      </c>
      <c r="O25" s="4" t="s">
        <v>3651</v>
      </c>
    </row>
    <row r="26" spans="1:15" ht="86.4" x14ac:dyDescent="0.3">
      <c r="A26" s="2">
        <v>6607</v>
      </c>
      <c r="B26" t="s">
        <v>16</v>
      </c>
      <c r="C26">
        <v>50</v>
      </c>
      <c r="D26" t="s">
        <v>1703</v>
      </c>
      <c r="E26" s="4" t="s">
        <v>3705</v>
      </c>
      <c r="F26" t="s">
        <v>3706</v>
      </c>
      <c r="G26" t="s">
        <v>24</v>
      </c>
      <c r="M26" t="s">
        <v>20</v>
      </c>
      <c r="O26" s="4" t="s">
        <v>3704</v>
      </c>
    </row>
    <row r="27" spans="1:15" ht="43.2" x14ac:dyDescent="0.3">
      <c r="A27" s="2">
        <v>6608</v>
      </c>
      <c r="B27" t="s">
        <v>16</v>
      </c>
      <c r="C27">
        <v>50</v>
      </c>
      <c r="D27" t="s">
        <v>1703</v>
      </c>
      <c r="E27" s="4" t="s">
        <v>1792</v>
      </c>
      <c r="F27" t="s">
        <v>1793</v>
      </c>
      <c r="G27" t="s">
        <v>14</v>
      </c>
      <c r="M27" t="s">
        <v>20</v>
      </c>
      <c r="O27" s="4" t="s">
        <v>3707</v>
      </c>
    </row>
    <row r="28" spans="1:15" ht="28.8" x14ac:dyDescent="0.3">
      <c r="A28" s="2">
        <v>6609</v>
      </c>
      <c r="B28" t="s">
        <v>16</v>
      </c>
      <c r="C28">
        <v>50</v>
      </c>
      <c r="D28" t="s">
        <v>1703</v>
      </c>
      <c r="E28" s="4" t="s">
        <v>1794</v>
      </c>
      <c r="F28" t="s">
        <v>108</v>
      </c>
      <c r="G28" t="s">
        <v>42</v>
      </c>
      <c r="M28" t="s">
        <v>20</v>
      </c>
      <c r="O28" s="4" t="s">
        <v>1796</v>
      </c>
    </row>
    <row r="29" spans="1:15" x14ac:dyDescent="0.3">
      <c r="A29" s="2">
        <v>6609</v>
      </c>
      <c r="B29" t="s">
        <v>16</v>
      </c>
      <c r="C29">
        <v>50</v>
      </c>
      <c r="D29" t="s">
        <v>1703</v>
      </c>
      <c r="E29" s="4" t="s">
        <v>1795</v>
      </c>
      <c r="F29" t="s">
        <v>162</v>
      </c>
      <c r="G29" t="s">
        <v>14</v>
      </c>
      <c r="M29" t="s">
        <v>20</v>
      </c>
      <c r="O29" s="4" t="s">
        <v>1797</v>
      </c>
    </row>
    <row r="30" spans="1:15" x14ac:dyDescent="0.3">
      <c r="A30" s="12">
        <v>6610</v>
      </c>
      <c r="B30" s="13"/>
      <c r="C30" s="13">
        <v>50</v>
      </c>
      <c r="D30" s="13" t="s">
        <v>1703</v>
      </c>
      <c r="E30" s="48"/>
      <c r="F30" s="13"/>
      <c r="G30" s="13"/>
      <c r="H30" s="13"/>
      <c r="I30" s="13"/>
      <c r="J30" s="13"/>
      <c r="K30" s="13"/>
      <c r="L30" s="13"/>
      <c r="M30" s="13"/>
      <c r="N30" s="13"/>
      <c r="O30" s="48" t="s">
        <v>1798</v>
      </c>
    </row>
    <row r="31" spans="1:15" x14ac:dyDescent="0.3">
      <c r="A31" s="2">
        <v>6610</v>
      </c>
      <c r="B31" t="s">
        <v>16</v>
      </c>
      <c r="C31">
        <v>50</v>
      </c>
      <c r="D31" t="s">
        <v>1703</v>
      </c>
      <c r="E31" s="4" t="s">
        <v>1799</v>
      </c>
      <c r="F31" t="s">
        <v>1800</v>
      </c>
      <c r="G31" t="s">
        <v>14</v>
      </c>
      <c r="M31" t="s">
        <v>20</v>
      </c>
      <c r="O31" s="4" t="s">
        <v>3708</v>
      </c>
    </row>
    <row r="32" spans="1:15" ht="28.8" x14ac:dyDescent="0.3">
      <c r="A32" s="2">
        <v>6611</v>
      </c>
      <c r="B32" t="s">
        <v>16</v>
      </c>
      <c r="C32">
        <v>51</v>
      </c>
      <c r="D32" t="s">
        <v>1703</v>
      </c>
      <c r="E32" s="4" t="s">
        <v>1803</v>
      </c>
      <c r="F32" t="s">
        <v>151</v>
      </c>
      <c r="G32" t="s">
        <v>14</v>
      </c>
      <c r="M32" t="s">
        <v>20</v>
      </c>
      <c r="O32" s="4" t="s">
        <v>3709</v>
      </c>
    </row>
    <row r="33" spans="1:15" ht="57.6" x14ac:dyDescent="0.3">
      <c r="A33" s="2">
        <v>6623</v>
      </c>
      <c r="B33" t="s">
        <v>16</v>
      </c>
      <c r="C33">
        <v>52</v>
      </c>
      <c r="D33" t="s">
        <v>1703</v>
      </c>
      <c r="E33" s="4" t="s">
        <v>3710</v>
      </c>
      <c r="F33" t="s">
        <v>3703</v>
      </c>
      <c r="G33" t="s">
        <v>437</v>
      </c>
      <c r="H33">
        <f>50000-16500</f>
        <v>33500</v>
      </c>
      <c r="M33" t="s">
        <v>20</v>
      </c>
      <c r="O33" s="4" t="s">
        <v>3711</v>
      </c>
    </row>
    <row r="34" spans="1:15" x14ac:dyDescent="0.3">
      <c r="A34" s="2">
        <v>6623</v>
      </c>
      <c r="B34" t="s">
        <v>16</v>
      </c>
      <c r="C34">
        <v>52</v>
      </c>
      <c r="D34" t="s">
        <v>1703</v>
      </c>
      <c r="E34" s="4" t="s">
        <v>1695</v>
      </c>
      <c r="F34" t="s">
        <v>41</v>
      </c>
      <c r="G34" t="s">
        <v>42</v>
      </c>
      <c r="H34">
        <v>16500</v>
      </c>
      <c r="I34">
        <v>770</v>
      </c>
      <c r="M34" t="s">
        <v>20</v>
      </c>
      <c r="O34" s="4" t="s">
        <v>3712</v>
      </c>
    </row>
    <row r="35" spans="1:15" ht="57.6" x14ac:dyDescent="0.3">
      <c r="A35" s="2">
        <v>6626</v>
      </c>
      <c r="B35" t="s">
        <v>16</v>
      </c>
      <c r="C35">
        <v>1</v>
      </c>
      <c r="D35" t="s">
        <v>1703</v>
      </c>
      <c r="E35" s="4" t="s">
        <v>1837</v>
      </c>
      <c r="F35" t="s">
        <v>1838</v>
      </c>
      <c r="G35" t="s">
        <v>447</v>
      </c>
      <c r="H35">
        <v>17000</v>
      </c>
      <c r="M35" t="s">
        <v>20</v>
      </c>
      <c r="O35" s="4" t="s">
        <v>3713</v>
      </c>
    </row>
    <row r="36" spans="1:15" ht="43.2" x14ac:dyDescent="0.3">
      <c r="A36" s="2">
        <v>6631</v>
      </c>
      <c r="B36" t="s">
        <v>16</v>
      </c>
      <c r="C36">
        <v>1</v>
      </c>
      <c r="D36" t="s">
        <v>1703</v>
      </c>
      <c r="E36" s="4" t="s">
        <v>1839</v>
      </c>
      <c r="F36" t="s">
        <v>1840</v>
      </c>
      <c r="G36" t="s">
        <v>447</v>
      </c>
      <c r="H36">
        <v>24600</v>
      </c>
      <c r="M36" t="s">
        <v>20</v>
      </c>
      <c r="O36" s="4" t="s">
        <v>3714</v>
      </c>
    </row>
    <row r="37" spans="1:15" ht="115.2" x14ac:dyDescent="0.3">
      <c r="A37" s="14">
        <v>6634</v>
      </c>
      <c r="B37" t="s">
        <v>16</v>
      </c>
      <c r="C37">
        <v>2</v>
      </c>
      <c r="D37" t="s">
        <v>1703</v>
      </c>
      <c r="E37" s="4" t="s">
        <v>3715</v>
      </c>
      <c r="F37" t="s">
        <v>108</v>
      </c>
      <c r="G37" t="s">
        <v>42</v>
      </c>
      <c r="M37" t="s">
        <v>15</v>
      </c>
      <c r="O37" s="4" t="s">
        <v>3716</v>
      </c>
    </row>
    <row r="38" spans="1:15" ht="72" x14ac:dyDescent="0.3">
      <c r="A38" s="14">
        <v>6634</v>
      </c>
      <c r="B38" t="s">
        <v>16</v>
      </c>
      <c r="C38">
        <v>2</v>
      </c>
      <c r="D38" t="s">
        <v>1703</v>
      </c>
      <c r="E38" s="4" t="s">
        <v>1850</v>
      </c>
      <c r="F38" t="s">
        <v>162</v>
      </c>
      <c r="G38" t="s">
        <v>14</v>
      </c>
      <c r="M38" t="s">
        <v>15</v>
      </c>
      <c r="O38" s="4" t="s">
        <v>3650</v>
      </c>
    </row>
    <row r="39" spans="1:15" x14ac:dyDescent="0.3">
      <c r="A39" s="12">
        <v>6634</v>
      </c>
      <c r="B39" s="13"/>
      <c r="C39" s="13">
        <v>2</v>
      </c>
      <c r="D39" s="13" t="s">
        <v>1703</v>
      </c>
      <c r="E39" s="4"/>
      <c r="O39" s="48" t="s">
        <v>1851</v>
      </c>
    </row>
    <row r="40" spans="1:15" s="55" customFormat="1" ht="43.2" x14ac:dyDescent="0.3">
      <c r="A40" s="90">
        <v>6644</v>
      </c>
      <c r="B40" s="91" t="s">
        <v>16</v>
      </c>
      <c r="C40" s="91"/>
      <c r="D40" s="57" t="s">
        <v>3717</v>
      </c>
      <c r="E40" s="56" t="s">
        <v>3718</v>
      </c>
      <c r="F40" s="56" t="s">
        <v>3719</v>
      </c>
      <c r="G40" s="55" t="s">
        <v>3720</v>
      </c>
      <c r="H40" s="55">
        <f>14100/2.2</f>
        <v>6409.090909090909</v>
      </c>
      <c r="K40" s="55">
        <v>1</v>
      </c>
      <c r="M40" s="55" t="s">
        <v>15</v>
      </c>
      <c r="O40" s="56" t="s">
        <v>3721</v>
      </c>
    </row>
    <row r="41" spans="1:15" ht="28.8" x14ac:dyDescent="0.3">
      <c r="A41" s="12">
        <v>6654</v>
      </c>
      <c r="B41" s="13"/>
      <c r="C41" s="13">
        <v>6</v>
      </c>
      <c r="D41" s="13" t="s">
        <v>1703</v>
      </c>
      <c r="E41" s="4"/>
      <c r="O41" s="48" t="s">
        <v>1953</v>
      </c>
    </row>
    <row r="42" spans="1:15" x14ac:dyDescent="0.3">
      <c r="A42" s="43">
        <v>6788</v>
      </c>
      <c r="E42" s="4"/>
      <c r="O42" s="48" t="s">
        <v>2639</v>
      </c>
    </row>
    <row r="43" spans="1:15" x14ac:dyDescent="0.3">
      <c r="E43" s="4"/>
      <c r="O43" s="4"/>
    </row>
    <row r="44" spans="1:15" x14ac:dyDescent="0.3">
      <c r="E44" s="4"/>
      <c r="O44" s="4"/>
    </row>
    <row r="45" spans="1:15" x14ac:dyDescent="0.3">
      <c r="E45" s="4"/>
      <c r="O45" s="4"/>
    </row>
    <row r="46" spans="1:15" x14ac:dyDescent="0.3">
      <c r="E46" s="4"/>
      <c r="O46" s="4"/>
    </row>
    <row r="47" spans="1:15" x14ac:dyDescent="0.3">
      <c r="E47" s="4"/>
      <c r="O47" s="4"/>
    </row>
  </sheetData>
  <pageMargins left="0.7" right="0.7" top="0.75" bottom="0.75" header="0.3" footer="0.3"/>
  <pageSetup orientation="portrait" horizontalDpi="4294967293" verticalDpi="4294967293"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
  <sheetViews>
    <sheetView workbookViewId="0">
      <pane ySplit="1" topLeftCell="A2" activePane="bottomLeft" state="frozen"/>
      <selection pane="bottomLeft" activeCell="O6" sqref="O6"/>
    </sheetView>
  </sheetViews>
  <sheetFormatPr defaultRowHeight="14.4" x14ac:dyDescent="0.3"/>
  <cols>
    <col min="1" max="1" width="10.6640625" customWidth="1"/>
    <col min="2" max="2" width="9.44140625" customWidth="1"/>
    <col min="3" max="3" width="4" customWidth="1"/>
    <col min="4" max="4" width="11.88671875" customWidth="1"/>
    <col min="5" max="5" width="24.33203125" customWidth="1"/>
    <col min="6" max="6" width="23.5546875" customWidth="1"/>
    <col min="7" max="7" width="6.44140625" customWidth="1"/>
    <col min="8" max="8" width="7.109375" customWidth="1"/>
    <col min="9" max="9" width="6.88671875" customWidth="1"/>
    <col min="10" max="10" width="8.5546875" customWidth="1"/>
    <col min="11" max="11" width="7.88671875" customWidth="1"/>
    <col min="13" max="13" width="15.6640625" customWidth="1"/>
    <col min="14" max="14" width="7.88671875" customWidth="1"/>
    <col min="15" max="15" width="76.44140625" customWidth="1"/>
  </cols>
  <sheetData>
    <row r="1" spans="1:15" s="1" customFormat="1" ht="46.5" customHeight="1" x14ac:dyDescent="0.3">
      <c r="A1" s="1" t="s">
        <v>0</v>
      </c>
      <c r="B1" s="1" t="s">
        <v>1</v>
      </c>
      <c r="C1" s="1" t="s">
        <v>50</v>
      </c>
      <c r="D1" s="1" t="s">
        <v>2</v>
      </c>
      <c r="E1" s="1" t="s">
        <v>3</v>
      </c>
      <c r="F1" s="1" t="s">
        <v>4</v>
      </c>
      <c r="G1" s="1" t="s">
        <v>5</v>
      </c>
      <c r="H1" s="1" t="s">
        <v>9</v>
      </c>
      <c r="I1" s="1" t="s">
        <v>10</v>
      </c>
      <c r="J1" s="1" t="s">
        <v>11</v>
      </c>
      <c r="K1" s="1" t="s">
        <v>1252</v>
      </c>
      <c r="L1" s="1" t="s">
        <v>6</v>
      </c>
      <c r="M1" s="1" t="s">
        <v>7</v>
      </c>
      <c r="N1" s="1" t="s">
        <v>1242</v>
      </c>
      <c r="O1" s="1" t="s">
        <v>8</v>
      </c>
    </row>
    <row r="2" spans="1:15" x14ac:dyDescent="0.3">
      <c r="A2" s="2">
        <v>6662</v>
      </c>
      <c r="C2">
        <v>6</v>
      </c>
      <c r="D2" t="s">
        <v>1933</v>
      </c>
      <c r="E2" t="s">
        <v>1934</v>
      </c>
      <c r="F2" t="s">
        <v>204</v>
      </c>
      <c r="G2" t="s">
        <v>24</v>
      </c>
      <c r="H2">
        <v>1287</v>
      </c>
      <c r="M2" t="s">
        <v>15</v>
      </c>
      <c r="O2" t="s">
        <v>1935</v>
      </c>
    </row>
    <row r="3" spans="1:15" x14ac:dyDescent="0.3">
      <c r="A3" s="14">
        <v>6709</v>
      </c>
      <c r="C3">
        <v>17</v>
      </c>
      <c r="D3" t="s">
        <v>2175</v>
      </c>
      <c r="F3" t="s">
        <v>2176</v>
      </c>
      <c r="G3" t="s">
        <v>24</v>
      </c>
      <c r="N3" t="s">
        <v>417</v>
      </c>
      <c r="O3" t="s">
        <v>2177</v>
      </c>
    </row>
    <row r="4" spans="1:15" x14ac:dyDescent="0.3">
      <c r="A4" s="14">
        <v>6766</v>
      </c>
      <c r="C4">
        <v>25</v>
      </c>
      <c r="D4" t="s">
        <v>2480</v>
      </c>
      <c r="E4" t="s">
        <v>2481</v>
      </c>
      <c r="F4" t="s">
        <v>2482</v>
      </c>
      <c r="G4" t="s">
        <v>14</v>
      </c>
      <c r="H4">
        <v>50</v>
      </c>
      <c r="K4">
        <v>1</v>
      </c>
      <c r="N4" t="s">
        <v>417</v>
      </c>
      <c r="O4" t="s">
        <v>2904</v>
      </c>
    </row>
    <row r="5" spans="1:15" x14ac:dyDescent="0.3">
      <c r="A5" s="14">
        <v>6773</v>
      </c>
      <c r="C5">
        <v>26</v>
      </c>
      <c r="E5" t="s">
        <v>2553</v>
      </c>
      <c r="F5" t="s">
        <v>176</v>
      </c>
      <c r="G5" t="s">
        <v>24</v>
      </c>
      <c r="I5">
        <v>62</v>
      </c>
      <c r="N5" t="s">
        <v>417</v>
      </c>
      <c r="O5" t="s">
        <v>2552</v>
      </c>
    </row>
    <row r="6" spans="1:15" x14ac:dyDescent="0.3">
      <c r="A6" s="14">
        <v>6805</v>
      </c>
      <c r="C6">
        <v>28</v>
      </c>
      <c r="E6" t="s">
        <v>2593</v>
      </c>
      <c r="F6" t="s">
        <v>2594</v>
      </c>
      <c r="G6" t="s">
        <v>24</v>
      </c>
      <c r="N6" t="s">
        <v>417</v>
      </c>
      <c r="O6" t="s">
        <v>2595</v>
      </c>
    </row>
  </sheetData>
  <pageMargins left="0.7" right="0.7" top="0.75" bottom="0.75" header="0.3" footer="0.3"/>
  <pageSetup orientation="portrait" horizontalDpi="4294967293" verticalDpi="4294967293"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5"/>
  <sheetViews>
    <sheetView workbookViewId="0">
      <pane xSplit="1" ySplit="1" topLeftCell="B2" activePane="bottomRight" state="frozen"/>
      <selection pane="topRight" activeCell="B1" sqref="B1"/>
      <selection pane="bottomLeft" activeCell="A2" sqref="A2"/>
      <selection pane="bottomRight" activeCell="K2" sqref="K2"/>
    </sheetView>
  </sheetViews>
  <sheetFormatPr defaultRowHeight="14.4" x14ac:dyDescent="0.3"/>
  <cols>
    <col min="1" max="1" width="11.44140625" customWidth="1"/>
    <col min="2" max="2" width="10.5546875" customWidth="1"/>
    <col min="3" max="3" width="4.109375" customWidth="1"/>
    <col min="4" max="4" width="12.44140625" customWidth="1"/>
    <col min="5" max="5" width="34.6640625" customWidth="1"/>
    <col min="6" max="6" width="10.6640625" customWidth="1"/>
    <col min="7" max="7" width="10.109375" customWidth="1"/>
    <col min="8" max="8" width="5.5546875" customWidth="1"/>
    <col min="9" max="9" width="5.6640625" customWidth="1"/>
    <col min="10" max="11" width="15.88671875" customWidth="1"/>
    <col min="12" max="12" width="93.109375" customWidth="1"/>
  </cols>
  <sheetData>
    <row r="1" spans="1:12" s="1" customFormat="1" ht="46.5" customHeight="1" x14ac:dyDescent="0.3">
      <c r="A1" s="1" t="s">
        <v>0</v>
      </c>
      <c r="B1" s="1" t="s">
        <v>1</v>
      </c>
      <c r="C1" s="1" t="s">
        <v>50</v>
      </c>
      <c r="D1" s="1" t="s">
        <v>2</v>
      </c>
      <c r="E1" s="1" t="s">
        <v>756</v>
      </c>
      <c r="F1" s="1" t="s">
        <v>752</v>
      </c>
      <c r="G1" s="1" t="s">
        <v>753</v>
      </c>
      <c r="H1" s="1" t="s">
        <v>754</v>
      </c>
      <c r="I1" s="1" t="s">
        <v>755</v>
      </c>
      <c r="J1" s="1" t="s">
        <v>7</v>
      </c>
      <c r="K1" s="1" t="s">
        <v>766</v>
      </c>
      <c r="L1" s="1" t="s">
        <v>8</v>
      </c>
    </row>
    <row r="2" spans="1:12" s="4" customFormat="1" ht="46.8" customHeight="1" x14ac:dyDescent="0.3">
      <c r="A2" s="4" t="s">
        <v>2520</v>
      </c>
      <c r="D2" s="4" t="s">
        <v>2521</v>
      </c>
      <c r="E2" s="4" t="s">
        <v>757</v>
      </c>
      <c r="K2" s="4" t="s">
        <v>2522</v>
      </c>
      <c r="L2" s="4" t="s">
        <v>2523</v>
      </c>
    </row>
    <row r="3" spans="1:12" s="4" customFormat="1" ht="15" customHeight="1" x14ac:dyDescent="0.3">
      <c r="A3" s="5">
        <v>6361</v>
      </c>
      <c r="D3" s="4" t="s">
        <v>2521</v>
      </c>
      <c r="E3" s="4" t="s">
        <v>3433</v>
      </c>
      <c r="K3" t="s">
        <v>3418</v>
      </c>
      <c r="L3" s="4" t="s">
        <v>3434</v>
      </c>
    </row>
    <row r="4" spans="1:12" s="4" customFormat="1" ht="49.8" customHeight="1" x14ac:dyDescent="0.3">
      <c r="A4" s="5">
        <v>6364</v>
      </c>
      <c r="D4" s="4" t="s">
        <v>3416</v>
      </c>
      <c r="E4" s="4" t="s">
        <v>3431</v>
      </c>
      <c r="K4" s="4" t="s">
        <v>3418</v>
      </c>
      <c r="L4" s="4" t="s">
        <v>3432</v>
      </c>
    </row>
    <row r="5" spans="1:12" s="4" customFormat="1" ht="30.75" customHeight="1" x14ac:dyDescent="0.3">
      <c r="A5" s="5">
        <v>6059</v>
      </c>
      <c r="D5" s="4" t="s">
        <v>3416</v>
      </c>
      <c r="E5" s="4" t="s">
        <v>3417</v>
      </c>
      <c r="K5" t="s">
        <v>3418</v>
      </c>
    </row>
    <row r="6" spans="1:12" s="4" customFormat="1" ht="15" customHeight="1" x14ac:dyDescent="0.3">
      <c r="A6" s="5">
        <v>6358</v>
      </c>
      <c r="E6" t="s">
        <v>776</v>
      </c>
      <c r="J6" s="4" t="s">
        <v>20</v>
      </c>
      <c r="K6" s="4" t="s">
        <v>1245</v>
      </c>
      <c r="L6" s="4" t="s">
        <v>1244</v>
      </c>
    </row>
    <row r="7" spans="1:12" s="4" customFormat="1" ht="15" customHeight="1" x14ac:dyDescent="0.3">
      <c r="A7" s="5">
        <v>6362</v>
      </c>
      <c r="B7" s="4" t="s">
        <v>51</v>
      </c>
      <c r="D7" t="s">
        <v>774</v>
      </c>
      <c r="E7" t="s">
        <v>776</v>
      </c>
      <c r="J7" t="s">
        <v>15</v>
      </c>
      <c r="K7" t="s">
        <v>802</v>
      </c>
      <c r="L7" s="4" t="s">
        <v>793</v>
      </c>
    </row>
    <row r="8" spans="1:12" s="4" customFormat="1" ht="15" customHeight="1" x14ac:dyDescent="0.3">
      <c r="A8" s="5">
        <v>6365</v>
      </c>
      <c r="B8" s="20">
        <v>0.11805555555555557</v>
      </c>
      <c r="D8" t="s">
        <v>774</v>
      </c>
      <c r="E8" t="s">
        <v>776</v>
      </c>
      <c r="J8" s="4" t="s">
        <v>417</v>
      </c>
      <c r="K8" t="s">
        <v>803</v>
      </c>
      <c r="L8" s="4" t="s">
        <v>804</v>
      </c>
    </row>
    <row r="9" spans="1:12" s="4" customFormat="1" ht="15" customHeight="1" x14ac:dyDescent="0.3">
      <c r="A9" s="24">
        <v>6366</v>
      </c>
      <c r="B9" s="20"/>
      <c r="D9"/>
      <c r="E9" s="16" t="s">
        <v>776</v>
      </c>
      <c r="F9" s="22"/>
      <c r="G9" s="22"/>
      <c r="H9" s="22"/>
      <c r="I9" s="22"/>
      <c r="J9" s="22"/>
      <c r="K9" s="16" t="s">
        <v>821</v>
      </c>
      <c r="L9" s="22" t="s">
        <v>822</v>
      </c>
    </row>
    <row r="10" spans="1:12" s="1" customFormat="1" ht="15" customHeight="1" x14ac:dyDescent="0.3">
      <c r="A10" s="5">
        <v>6367</v>
      </c>
      <c r="B10" s="4" t="s">
        <v>59</v>
      </c>
      <c r="C10" s="4"/>
      <c r="D10" s="4" t="s">
        <v>774</v>
      </c>
      <c r="E10" t="s">
        <v>779</v>
      </c>
      <c r="F10" s="4"/>
      <c r="G10" s="4"/>
      <c r="H10" s="4"/>
      <c r="I10" s="4"/>
      <c r="J10" s="4" t="s">
        <v>20</v>
      </c>
      <c r="K10" t="s">
        <v>794</v>
      </c>
      <c r="L10" s="4" t="s">
        <v>795</v>
      </c>
    </row>
    <row r="11" spans="1:12" s="1" customFormat="1" ht="15" customHeight="1" x14ac:dyDescent="0.3">
      <c r="A11" s="5">
        <v>6370</v>
      </c>
      <c r="B11" s="4" t="s">
        <v>59</v>
      </c>
      <c r="C11" s="4"/>
      <c r="D11" s="4" t="s">
        <v>774</v>
      </c>
      <c r="E11" t="s">
        <v>776</v>
      </c>
      <c r="F11" s="4"/>
      <c r="G11" s="4"/>
      <c r="H11" s="4"/>
      <c r="I11" s="4"/>
      <c r="J11" s="4" t="s">
        <v>20</v>
      </c>
      <c r="K11" t="s">
        <v>805</v>
      </c>
      <c r="L11" s="4" t="s">
        <v>806</v>
      </c>
    </row>
    <row r="12" spans="1:12" s="1" customFormat="1" ht="15" customHeight="1" x14ac:dyDescent="0.3">
      <c r="A12" s="21">
        <v>6370</v>
      </c>
      <c r="B12" s="22" t="s">
        <v>16</v>
      </c>
      <c r="C12" s="22"/>
      <c r="D12" s="22" t="s">
        <v>783</v>
      </c>
      <c r="E12" s="16" t="s">
        <v>779</v>
      </c>
      <c r="F12" s="22"/>
      <c r="G12" s="22"/>
      <c r="H12" s="22"/>
      <c r="I12" s="22"/>
      <c r="J12" s="22" t="s">
        <v>20</v>
      </c>
      <c r="K12" s="16" t="s">
        <v>805</v>
      </c>
      <c r="L12" s="22" t="s">
        <v>807</v>
      </c>
    </row>
    <row r="13" spans="1:12" s="1" customFormat="1" ht="15" customHeight="1" x14ac:dyDescent="0.3">
      <c r="A13" s="5">
        <v>6376</v>
      </c>
      <c r="B13" s="4" t="s">
        <v>58</v>
      </c>
      <c r="C13" s="4"/>
      <c r="D13" s="4" t="s">
        <v>774</v>
      </c>
      <c r="E13" t="s">
        <v>776</v>
      </c>
      <c r="F13" s="4"/>
      <c r="G13" s="4"/>
      <c r="H13" s="4"/>
      <c r="I13" s="4"/>
      <c r="J13" s="4" t="s">
        <v>20</v>
      </c>
      <c r="K13" t="s">
        <v>808</v>
      </c>
      <c r="L13" s="23" t="s">
        <v>809</v>
      </c>
    </row>
    <row r="14" spans="1:12" s="1" customFormat="1" ht="15" customHeight="1" x14ac:dyDescent="0.3">
      <c r="A14" s="5">
        <v>6394</v>
      </c>
      <c r="B14" s="4" t="s">
        <v>16</v>
      </c>
      <c r="C14" s="4"/>
      <c r="D14" s="4"/>
      <c r="E14" s="4" t="s">
        <v>765</v>
      </c>
      <c r="F14" s="4"/>
      <c r="G14" s="4"/>
      <c r="H14" s="4"/>
      <c r="I14" s="4"/>
      <c r="J14" s="4" t="s">
        <v>20</v>
      </c>
      <c r="K14" s="4" t="s">
        <v>767</v>
      </c>
      <c r="L14" s="4" t="s">
        <v>768</v>
      </c>
    </row>
    <row r="15" spans="1:12" s="1" customFormat="1" ht="15" customHeight="1" x14ac:dyDescent="0.3">
      <c r="A15" s="5">
        <v>6397</v>
      </c>
      <c r="B15" s="4" t="s">
        <v>59</v>
      </c>
      <c r="C15" s="4"/>
      <c r="D15" s="4" t="s">
        <v>774</v>
      </c>
      <c r="E15" t="s">
        <v>757</v>
      </c>
      <c r="F15" s="4"/>
      <c r="G15" s="4"/>
      <c r="H15" s="4"/>
      <c r="I15" s="4"/>
      <c r="J15" s="4"/>
      <c r="K15" t="s">
        <v>791</v>
      </c>
      <c r="L15" s="4" t="s">
        <v>792</v>
      </c>
    </row>
    <row r="16" spans="1:12" x14ac:dyDescent="0.3">
      <c r="A16" s="2">
        <v>6399</v>
      </c>
      <c r="C16">
        <v>20</v>
      </c>
      <c r="E16" t="s">
        <v>757</v>
      </c>
      <c r="H16">
        <v>1</v>
      </c>
      <c r="J16" t="s">
        <v>15</v>
      </c>
      <c r="K16" t="s">
        <v>769</v>
      </c>
    </row>
    <row r="17" spans="1:12" x14ac:dyDescent="0.3">
      <c r="A17" s="2" t="s">
        <v>1312</v>
      </c>
      <c r="C17">
        <v>31</v>
      </c>
      <c r="E17" t="s">
        <v>1313</v>
      </c>
      <c r="K17" t="s">
        <v>769</v>
      </c>
      <c r="L17" t="s">
        <v>1314</v>
      </c>
    </row>
    <row r="18" spans="1:12" x14ac:dyDescent="0.3">
      <c r="A18" s="2">
        <v>6416</v>
      </c>
      <c r="B18" t="s">
        <v>21</v>
      </c>
      <c r="C18">
        <v>23</v>
      </c>
      <c r="E18" t="s">
        <v>758</v>
      </c>
      <c r="F18">
        <v>0</v>
      </c>
      <c r="G18">
        <v>8</v>
      </c>
      <c r="J18" t="s">
        <v>392</v>
      </c>
      <c r="K18" t="s">
        <v>769</v>
      </c>
      <c r="L18" t="s">
        <v>759</v>
      </c>
    </row>
    <row r="19" spans="1:12" x14ac:dyDescent="0.3">
      <c r="A19" s="2">
        <v>6416</v>
      </c>
      <c r="B19" t="s">
        <v>21</v>
      </c>
      <c r="E19" t="s">
        <v>779</v>
      </c>
      <c r="J19" s="4" t="s">
        <v>20</v>
      </c>
      <c r="K19" t="s">
        <v>796</v>
      </c>
      <c r="L19" s="4" t="s">
        <v>797</v>
      </c>
    </row>
    <row r="20" spans="1:12" x14ac:dyDescent="0.3">
      <c r="A20" s="2">
        <v>6418</v>
      </c>
      <c r="E20" t="s">
        <v>3441</v>
      </c>
      <c r="J20" s="4"/>
      <c r="K20" t="s">
        <v>3418</v>
      </c>
      <c r="L20" s="4" t="s">
        <v>3442</v>
      </c>
    </row>
    <row r="21" spans="1:12" x14ac:dyDescent="0.3">
      <c r="A21" s="2">
        <v>6419</v>
      </c>
      <c r="C21">
        <v>23</v>
      </c>
      <c r="E21" t="s">
        <v>760</v>
      </c>
      <c r="F21">
        <v>0</v>
      </c>
      <c r="G21">
        <v>0</v>
      </c>
      <c r="H21">
        <v>0</v>
      </c>
      <c r="I21">
        <v>0</v>
      </c>
      <c r="J21" t="s">
        <v>15</v>
      </c>
      <c r="K21" t="s">
        <v>769</v>
      </c>
    </row>
    <row r="22" spans="1:12" x14ac:dyDescent="0.3">
      <c r="A22" s="2">
        <v>6419</v>
      </c>
      <c r="B22" t="s">
        <v>51</v>
      </c>
      <c r="D22" t="s">
        <v>824</v>
      </c>
      <c r="E22" t="s">
        <v>823</v>
      </c>
      <c r="K22" t="s">
        <v>825</v>
      </c>
      <c r="L22" t="s">
        <v>859</v>
      </c>
    </row>
    <row r="23" spans="1:12" x14ac:dyDescent="0.3">
      <c r="A23" s="18">
        <v>6432</v>
      </c>
      <c r="B23" s="19"/>
      <c r="C23" s="19">
        <v>25</v>
      </c>
      <c r="D23" s="19"/>
      <c r="E23" s="19" t="s">
        <v>761</v>
      </c>
      <c r="F23" s="19"/>
      <c r="G23" s="19"/>
      <c r="H23" s="19"/>
      <c r="I23" s="19"/>
      <c r="J23" s="19"/>
      <c r="K23" s="19" t="s">
        <v>769</v>
      </c>
      <c r="L23" s="19" t="s">
        <v>762</v>
      </c>
    </row>
    <row r="24" spans="1:12" x14ac:dyDescent="0.3">
      <c r="A24" s="2">
        <v>6447</v>
      </c>
      <c r="B24" t="s">
        <v>16</v>
      </c>
      <c r="C24">
        <v>39</v>
      </c>
      <c r="D24" t="s">
        <v>1611</v>
      </c>
      <c r="E24" t="s">
        <v>776</v>
      </c>
      <c r="J24" t="s">
        <v>20</v>
      </c>
      <c r="K24" t="s">
        <v>1612</v>
      </c>
      <c r="L24" t="s">
        <v>1613</v>
      </c>
    </row>
    <row r="25" spans="1:12" x14ac:dyDescent="0.3">
      <c r="A25" s="2">
        <v>6454</v>
      </c>
      <c r="C25">
        <v>28</v>
      </c>
      <c r="E25" t="s">
        <v>763</v>
      </c>
      <c r="H25">
        <v>1</v>
      </c>
      <c r="I25">
        <v>3</v>
      </c>
      <c r="J25" t="s">
        <v>15</v>
      </c>
      <c r="K25" t="s">
        <v>769</v>
      </c>
      <c r="L25" t="s">
        <v>764</v>
      </c>
    </row>
    <row r="26" spans="1:12" x14ac:dyDescent="0.3">
      <c r="A26" s="2"/>
      <c r="C26">
        <v>29</v>
      </c>
      <c r="K26" t="s">
        <v>769</v>
      </c>
      <c r="L26" t="s">
        <v>1194</v>
      </c>
    </row>
    <row r="27" spans="1:12" x14ac:dyDescent="0.3">
      <c r="A27" s="2">
        <v>6469</v>
      </c>
      <c r="B27" t="s">
        <v>59</v>
      </c>
      <c r="D27" t="s">
        <v>774</v>
      </c>
      <c r="E27" t="s">
        <v>757</v>
      </c>
      <c r="K27" t="s">
        <v>775</v>
      </c>
      <c r="L27" t="s">
        <v>810</v>
      </c>
    </row>
    <row r="28" spans="1:12" x14ac:dyDescent="0.3">
      <c r="A28" s="2">
        <v>6480</v>
      </c>
      <c r="B28" s="3">
        <v>0.51041666666666663</v>
      </c>
      <c r="C28" s="7"/>
      <c r="D28" t="s">
        <v>774</v>
      </c>
      <c r="E28" t="s">
        <v>776</v>
      </c>
      <c r="K28" t="s">
        <v>777</v>
      </c>
      <c r="L28" t="s">
        <v>778</v>
      </c>
    </row>
    <row r="29" spans="1:12" ht="28.8" x14ac:dyDescent="0.3">
      <c r="A29" s="2">
        <v>6480</v>
      </c>
      <c r="B29" s="3"/>
      <c r="C29" s="7">
        <v>32</v>
      </c>
      <c r="E29" t="s">
        <v>891</v>
      </c>
      <c r="F29">
        <v>4</v>
      </c>
      <c r="G29">
        <v>3</v>
      </c>
      <c r="H29" s="17">
        <v>0</v>
      </c>
      <c r="I29" s="17">
        <v>0</v>
      </c>
      <c r="J29" s="4" t="s">
        <v>15</v>
      </c>
      <c r="K29" t="s">
        <v>1324</v>
      </c>
      <c r="L29" s="4" t="s">
        <v>1325</v>
      </c>
    </row>
    <row r="30" spans="1:12" x14ac:dyDescent="0.3">
      <c r="A30" s="2">
        <v>6481</v>
      </c>
      <c r="B30" t="s">
        <v>59</v>
      </c>
      <c r="D30" t="s">
        <v>774</v>
      </c>
      <c r="E30" t="s">
        <v>779</v>
      </c>
      <c r="K30" t="s">
        <v>780</v>
      </c>
      <c r="L30" t="s">
        <v>781</v>
      </c>
    </row>
    <row r="31" spans="1:12" x14ac:dyDescent="0.3">
      <c r="A31" s="2">
        <v>6481</v>
      </c>
      <c r="B31" t="s">
        <v>16</v>
      </c>
      <c r="D31" t="s">
        <v>818</v>
      </c>
      <c r="E31" s="25" t="s">
        <v>857</v>
      </c>
      <c r="K31" t="s">
        <v>819</v>
      </c>
      <c r="L31" t="s">
        <v>820</v>
      </c>
    </row>
    <row r="32" spans="1:12" x14ac:dyDescent="0.3">
      <c r="A32" s="2">
        <v>6481</v>
      </c>
      <c r="C32">
        <v>32</v>
      </c>
      <c r="E32" t="s">
        <v>1333</v>
      </c>
      <c r="F32">
        <v>0</v>
      </c>
      <c r="G32">
        <v>0</v>
      </c>
      <c r="H32">
        <v>0</v>
      </c>
      <c r="I32">
        <v>0</v>
      </c>
      <c r="J32" t="s">
        <v>15</v>
      </c>
      <c r="K32" t="s">
        <v>893</v>
      </c>
      <c r="L32" t="s">
        <v>1334</v>
      </c>
    </row>
    <row r="33" spans="1:12" x14ac:dyDescent="0.3">
      <c r="A33" s="2">
        <v>6482</v>
      </c>
      <c r="B33" t="s">
        <v>59</v>
      </c>
      <c r="D33" t="s">
        <v>774</v>
      </c>
      <c r="E33" t="s">
        <v>776</v>
      </c>
      <c r="K33" t="s">
        <v>780</v>
      </c>
      <c r="L33" t="s">
        <v>782</v>
      </c>
    </row>
    <row r="34" spans="1:12" x14ac:dyDescent="0.3">
      <c r="A34" s="2">
        <v>6482</v>
      </c>
      <c r="B34" t="s">
        <v>21</v>
      </c>
      <c r="D34" t="s">
        <v>811</v>
      </c>
      <c r="E34" t="s">
        <v>812</v>
      </c>
      <c r="K34" t="s">
        <v>813</v>
      </c>
    </row>
    <row r="35" spans="1:12" ht="28.8" x14ac:dyDescent="0.3">
      <c r="A35" s="2">
        <v>6482</v>
      </c>
      <c r="B35" s="4" t="s">
        <v>894</v>
      </c>
      <c r="C35">
        <v>32</v>
      </c>
      <c r="E35" t="s">
        <v>895</v>
      </c>
      <c r="F35">
        <v>1</v>
      </c>
      <c r="G35">
        <v>3</v>
      </c>
      <c r="J35" t="s">
        <v>1344</v>
      </c>
      <c r="K35" t="s">
        <v>893</v>
      </c>
      <c r="L35" t="s">
        <v>1343</v>
      </c>
    </row>
    <row r="36" spans="1:12" x14ac:dyDescent="0.3">
      <c r="A36" s="2">
        <v>6483</v>
      </c>
      <c r="B36" t="s">
        <v>16</v>
      </c>
      <c r="D36" t="s">
        <v>783</v>
      </c>
      <c r="E36" t="s">
        <v>776</v>
      </c>
      <c r="K36" t="s">
        <v>784</v>
      </c>
      <c r="L36" t="s">
        <v>785</v>
      </c>
    </row>
    <row r="37" spans="1:12" x14ac:dyDescent="0.3">
      <c r="A37" s="2">
        <v>6483</v>
      </c>
      <c r="B37" t="s">
        <v>16</v>
      </c>
      <c r="D37" t="s">
        <v>818</v>
      </c>
      <c r="E37" t="s">
        <v>812</v>
      </c>
      <c r="K37" t="s">
        <v>826</v>
      </c>
      <c r="L37" t="s">
        <v>2387</v>
      </c>
    </row>
    <row r="38" spans="1:12" x14ac:dyDescent="0.3">
      <c r="A38" s="2">
        <v>6483</v>
      </c>
      <c r="B38" t="s">
        <v>16</v>
      </c>
      <c r="D38" t="s">
        <v>827</v>
      </c>
      <c r="E38" t="s">
        <v>828</v>
      </c>
      <c r="K38" t="s">
        <v>829</v>
      </c>
      <c r="L38" t="s">
        <v>830</v>
      </c>
    </row>
    <row r="39" spans="1:12" x14ac:dyDescent="0.3">
      <c r="A39" s="2">
        <v>6483</v>
      </c>
      <c r="C39">
        <v>32</v>
      </c>
      <c r="E39" s="25" t="s">
        <v>892</v>
      </c>
      <c r="K39" t="s">
        <v>896</v>
      </c>
      <c r="L39" t="s">
        <v>897</v>
      </c>
    </row>
    <row r="40" spans="1:12" x14ac:dyDescent="0.3">
      <c r="A40" s="2">
        <v>6484</v>
      </c>
      <c r="B40" s="3">
        <v>0.54166666666666663</v>
      </c>
      <c r="D40" t="s">
        <v>774</v>
      </c>
      <c r="E40" t="s">
        <v>776</v>
      </c>
      <c r="K40" t="s">
        <v>784</v>
      </c>
      <c r="L40" t="s">
        <v>786</v>
      </c>
    </row>
    <row r="41" spans="1:12" x14ac:dyDescent="0.3">
      <c r="A41" s="2">
        <v>6484</v>
      </c>
      <c r="B41" s="3" t="s">
        <v>51</v>
      </c>
      <c r="D41" t="s">
        <v>831</v>
      </c>
      <c r="E41" t="s">
        <v>828</v>
      </c>
      <c r="K41" t="s">
        <v>829</v>
      </c>
      <c r="L41" t="s">
        <v>832</v>
      </c>
    </row>
    <row r="42" spans="1:12" x14ac:dyDescent="0.3">
      <c r="A42" s="2">
        <v>6484</v>
      </c>
      <c r="B42" s="3"/>
      <c r="E42" t="s">
        <v>814</v>
      </c>
      <c r="F42">
        <v>1</v>
      </c>
      <c r="K42" t="s">
        <v>898</v>
      </c>
      <c r="L42" t="s">
        <v>815</v>
      </c>
    </row>
    <row r="43" spans="1:12" x14ac:dyDescent="0.3">
      <c r="A43" s="2">
        <v>6485</v>
      </c>
      <c r="B43" s="3">
        <v>0.58333333333333337</v>
      </c>
      <c r="D43" t="s">
        <v>774</v>
      </c>
      <c r="E43" t="s">
        <v>776</v>
      </c>
      <c r="K43" t="s">
        <v>784</v>
      </c>
      <c r="L43" t="s">
        <v>787</v>
      </c>
    </row>
    <row r="44" spans="1:12" x14ac:dyDescent="0.3">
      <c r="A44" s="15">
        <v>6504</v>
      </c>
      <c r="B44" s="16" t="s">
        <v>59</v>
      </c>
      <c r="C44" s="16"/>
      <c r="D44" s="16" t="s">
        <v>774</v>
      </c>
      <c r="E44" s="16" t="s">
        <v>789</v>
      </c>
      <c r="F44" s="16"/>
      <c r="G44" s="16"/>
      <c r="H44" s="16"/>
      <c r="I44" s="16"/>
      <c r="J44" s="16"/>
      <c r="K44" s="16" t="s">
        <v>788</v>
      </c>
      <c r="L44" s="16" t="s">
        <v>790</v>
      </c>
    </row>
    <row r="45" spans="1:12" x14ac:dyDescent="0.3">
      <c r="A45" s="2">
        <v>6510</v>
      </c>
      <c r="B45" t="s">
        <v>16</v>
      </c>
      <c r="E45" t="s">
        <v>823</v>
      </c>
      <c r="K45" t="s">
        <v>833</v>
      </c>
      <c r="L45" t="s">
        <v>834</v>
      </c>
    </row>
    <row r="46" spans="1:12" x14ac:dyDescent="0.3">
      <c r="A46" s="2">
        <v>6510</v>
      </c>
      <c r="B46" t="s">
        <v>16</v>
      </c>
      <c r="C46">
        <v>39</v>
      </c>
      <c r="D46" t="s">
        <v>1614</v>
      </c>
      <c r="E46" t="s">
        <v>776</v>
      </c>
      <c r="J46" t="s">
        <v>20</v>
      </c>
      <c r="K46" t="s">
        <v>1612</v>
      </c>
      <c r="L46" t="s">
        <v>1615</v>
      </c>
    </row>
    <row r="47" spans="1:12" x14ac:dyDescent="0.3">
      <c r="A47" s="2">
        <v>6515</v>
      </c>
      <c r="D47" t="s">
        <v>835</v>
      </c>
      <c r="E47" t="s">
        <v>812</v>
      </c>
      <c r="J47" t="s">
        <v>15</v>
      </c>
      <c r="K47" t="s">
        <v>836</v>
      </c>
      <c r="L47" t="s">
        <v>837</v>
      </c>
    </row>
    <row r="48" spans="1:12" x14ac:dyDescent="0.3">
      <c r="A48" s="2">
        <v>6515</v>
      </c>
      <c r="B48" t="s">
        <v>59</v>
      </c>
      <c r="D48" t="s">
        <v>838</v>
      </c>
      <c r="E48" t="s">
        <v>823</v>
      </c>
      <c r="J48" t="s">
        <v>15</v>
      </c>
      <c r="K48" t="s">
        <v>840</v>
      </c>
      <c r="L48" t="s">
        <v>839</v>
      </c>
    </row>
    <row r="49" spans="1:12" x14ac:dyDescent="0.3">
      <c r="A49" s="2">
        <v>6521</v>
      </c>
      <c r="B49" t="s">
        <v>58</v>
      </c>
      <c r="C49">
        <v>38</v>
      </c>
      <c r="E49" t="s">
        <v>757</v>
      </c>
      <c r="J49" t="s">
        <v>20</v>
      </c>
      <c r="K49" t="s">
        <v>1568</v>
      </c>
      <c r="L49" t="s">
        <v>1569</v>
      </c>
    </row>
    <row r="50" spans="1:12" x14ac:dyDescent="0.3">
      <c r="A50" s="2">
        <v>6521</v>
      </c>
      <c r="B50" t="s">
        <v>16</v>
      </c>
      <c r="D50" t="s">
        <v>841</v>
      </c>
      <c r="E50" t="s">
        <v>842</v>
      </c>
      <c r="J50" t="s">
        <v>20</v>
      </c>
      <c r="K50" t="s">
        <v>843</v>
      </c>
    </row>
    <row r="51" spans="1:12" x14ac:dyDescent="0.3">
      <c r="A51" s="2">
        <v>6527</v>
      </c>
      <c r="B51" t="s">
        <v>59</v>
      </c>
      <c r="D51" t="s">
        <v>774</v>
      </c>
      <c r="E51" t="s">
        <v>779</v>
      </c>
      <c r="K51" t="s">
        <v>798</v>
      </c>
      <c r="L51" t="s">
        <v>799</v>
      </c>
    </row>
    <row r="52" spans="1:12" x14ac:dyDescent="0.3">
      <c r="A52" s="2">
        <v>6549</v>
      </c>
      <c r="B52" t="s">
        <v>16</v>
      </c>
      <c r="D52" t="s">
        <v>770</v>
      </c>
      <c r="E52" t="s">
        <v>771</v>
      </c>
      <c r="J52" t="s">
        <v>20</v>
      </c>
      <c r="K52" t="s">
        <v>772</v>
      </c>
      <c r="L52" t="s">
        <v>773</v>
      </c>
    </row>
    <row r="53" spans="1:12" x14ac:dyDescent="0.3">
      <c r="A53" s="29">
        <v>6566</v>
      </c>
      <c r="E53" t="s">
        <v>1693</v>
      </c>
      <c r="K53" t="s">
        <v>1713</v>
      </c>
      <c r="L53" t="s">
        <v>1694</v>
      </c>
    </row>
    <row r="54" spans="1:12" x14ac:dyDescent="0.3">
      <c r="A54" s="29">
        <v>6573</v>
      </c>
      <c r="B54" t="s">
        <v>16</v>
      </c>
      <c r="E54" t="s">
        <v>1711</v>
      </c>
      <c r="K54" t="s">
        <v>1712</v>
      </c>
      <c r="L54" t="s">
        <v>1714</v>
      </c>
    </row>
    <row r="55" spans="1:12" x14ac:dyDescent="0.3">
      <c r="A55" s="2">
        <v>6578</v>
      </c>
      <c r="B55" t="s">
        <v>16</v>
      </c>
      <c r="D55" t="s">
        <v>770</v>
      </c>
      <c r="E55" t="s">
        <v>845</v>
      </c>
      <c r="J55" t="s">
        <v>20</v>
      </c>
      <c r="K55" t="s">
        <v>844</v>
      </c>
      <c r="L55" t="s">
        <v>846</v>
      </c>
    </row>
    <row r="56" spans="1:12" x14ac:dyDescent="0.3">
      <c r="A56" s="2">
        <v>6579</v>
      </c>
      <c r="D56" t="s">
        <v>3444</v>
      </c>
      <c r="E56" t="s">
        <v>757</v>
      </c>
      <c r="K56" t="s">
        <v>3418</v>
      </c>
    </row>
    <row r="57" spans="1:12" x14ac:dyDescent="0.3">
      <c r="A57" s="2">
        <v>6581</v>
      </c>
      <c r="B57" t="s">
        <v>70</v>
      </c>
      <c r="E57" t="s">
        <v>816</v>
      </c>
      <c r="F57">
        <v>0</v>
      </c>
      <c r="G57">
        <v>1</v>
      </c>
      <c r="J57" t="s">
        <v>392</v>
      </c>
      <c r="K57" t="s">
        <v>1728</v>
      </c>
      <c r="L57" t="s">
        <v>817</v>
      </c>
    </row>
    <row r="58" spans="1:12" x14ac:dyDescent="0.3">
      <c r="A58" s="2">
        <v>6604</v>
      </c>
      <c r="B58" t="s">
        <v>51</v>
      </c>
      <c r="E58" t="s">
        <v>771</v>
      </c>
      <c r="K58" t="s">
        <v>847</v>
      </c>
    </row>
    <row r="59" spans="1:12" x14ac:dyDescent="0.3">
      <c r="A59" s="2">
        <v>6609</v>
      </c>
      <c r="B59" t="s">
        <v>59</v>
      </c>
      <c r="D59" t="s">
        <v>774</v>
      </c>
      <c r="E59" t="s">
        <v>779</v>
      </c>
      <c r="K59" t="s">
        <v>800</v>
      </c>
      <c r="L59" t="s">
        <v>801</v>
      </c>
    </row>
    <row r="60" spans="1:12" x14ac:dyDescent="0.3">
      <c r="A60" s="2">
        <v>6755</v>
      </c>
      <c r="B60" t="s">
        <v>1216</v>
      </c>
      <c r="C60">
        <v>19</v>
      </c>
      <c r="E60" t="s">
        <v>757</v>
      </c>
      <c r="J60" t="s">
        <v>1344</v>
      </c>
      <c r="K60" t="s">
        <v>2244</v>
      </c>
      <c r="L60" t="s">
        <v>2245</v>
      </c>
    </row>
    <row r="61" spans="1:12" x14ac:dyDescent="0.3">
      <c r="A61" s="2"/>
      <c r="L61" s="8"/>
    </row>
    <row r="62" spans="1:12" x14ac:dyDescent="0.3">
      <c r="A62" s="9" t="s">
        <v>848</v>
      </c>
      <c r="L62" s="8"/>
    </row>
    <row r="63" spans="1:12" x14ac:dyDescent="0.3">
      <c r="A63" s="2"/>
      <c r="B63" t="s">
        <v>849</v>
      </c>
      <c r="D63" t="s">
        <v>850</v>
      </c>
    </row>
    <row r="64" spans="1:12" x14ac:dyDescent="0.3">
      <c r="A64" s="2"/>
      <c r="B64" t="s">
        <v>854</v>
      </c>
      <c r="D64" t="s">
        <v>850</v>
      </c>
    </row>
    <row r="65" spans="1:4" x14ac:dyDescent="0.3">
      <c r="A65" s="2"/>
      <c r="B65" t="s">
        <v>851</v>
      </c>
      <c r="D65" t="s">
        <v>852</v>
      </c>
    </row>
    <row r="66" spans="1:4" x14ac:dyDescent="0.3">
      <c r="A66" s="2"/>
      <c r="B66" t="s">
        <v>853</v>
      </c>
      <c r="D66" t="s">
        <v>852</v>
      </c>
    </row>
    <row r="67" spans="1:4" x14ac:dyDescent="0.3">
      <c r="A67" s="2"/>
      <c r="B67" t="s">
        <v>855</v>
      </c>
      <c r="D67" t="s">
        <v>852</v>
      </c>
    </row>
    <row r="68" spans="1:4" x14ac:dyDescent="0.3">
      <c r="A68" s="2"/>
      <c r="B68" t="s">
        <v>856</v>
      </c>
      <c r="D68" t="s">
        <v>858</v>
      </c>
    </row>
    <row r="69" spans="1:4" x14ac:dyDescent="0.3">
      <c r="A69" s="2"/>
    </row>
    <row r="70" spans="1:4" x14ac:dyDescent="0.3">
      <c r="A70" s="2"/>
    </row>
    <row r="71" spans="1:4" x14ac:dyDescent="0.3">
      <c r="A71" s="2"/>
    </row>
    <row r="72" spans="1:4" x14ac:dyDescent="0.3">
      <c r="A72" s="2"/>
    </row>
    <row r="73" spans="1:4" x14ac:dyDescent="0.3">
      <c r="A73" s="2"/>
    </row>
    <row r="74" spans="1:4" x14ac:dyDescent="0.3">
      <c r="A74" s="2"/>
    </row>
    <row r="75" spans="1:4" x14ac:dyDescent="0.3">
      <c r="A75" s="2"/>
    </row>
  </sheetData>
  <pageMargins left="0.7" right="0.7" top="0.75" bottom="0.75" header="0.3" footer="0.3"/>
  <pageSetup orientation="portrait" horizontalDpi="4294967293" verticalDpi="4294967293"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workbookViewId="0"/>
  </sheetViews>
  <sheetFormatPr defaultRowHeight="14.4" x14ac:dyDescent="0.3"/>
  <cols>
    <col min="1" max="1" width="118.6640625" style="4" customWidth="1"/>
  </cols>
  <sheetData>
    <row r="1" spans="1:1" ht="18" x14ac:dyDescent="0.35">
      <c r="A1" s="59" t="s">
        <v>3280</v>
      </c>
    </row>
    <row r="3" spans="1:1" x14ac:dyDescent="0.3">
      <c r="A3" s="4" t="s">
        <v>3275</v>
      </c>
    </row>
    <row r="5" spans="1:1" ht="28.8" x14ac:dyDescent="0.3">
      <c r="A5" s="4" t="s">
        <v>3276</v>
      </c>
    </row>
    <row r="7" spans="1:1" x14ac:dyDescent="0.3">
      <c r="A7" s="4" t="s">
        <v>3277</v>
      </c>
    </row>
    <row r="9" spans="1:1" ht="115.2" x14ac:dyDescent="0.3">
      <c r="A9" s="4" t="s">
        <v>3419</v>
      </c>
    </row>
    <row r="11" spans="1:1" ht="45.75" customHeight="1" x14ac:dyDescent="0.3">
      <c r="A11" s="4" t="s">
        <v>3279</v>
      </c>
    </row>
    <row r="13" spans="1:1" ht="43.2" x14ac:dyDescent="0.3">
      <c r="A13" s="4" t="s">
        <v>3449</v>
      </c>
    </row>
    <row r="15" spans="1:1" ht="16.5" customHeight="1" x14ac:dyDescent="0.3">
      <c r="A15" s="52" t="s">
        <v>3180</v>
      </c>
    </row>
    <row r="17" spans="1:7" x14ac:dyDescent="0.3">
      <c r="A17" s="22" t="s">
        <v>3278</v>
      </c>
    </row>
    <row r="19" spans="1:7" x14ac:dyDescent="0.3">
      <c r="A19" s="56" t="s">
        <v>3181</v>
      </c>
    </row>
    <row r="22" spans="1:7" x14ac:dyDescent="0.3">
      <c r="A22" s="65" t="s">
        <v>3351</v>
      </c>
      <c r="B22" s="66" t="s">
        <v>3341</v>
      </c>
      <c r="C22" s="66" t="s">
        <v>3342</v>
      </c>
    </row>
    <row r="23" spans="1:7" x14ac:dyDescent="0.3">
      <c r="A23" s="6" t="s">
        <v>3352</v>
      </c>
      <c r="B23" s="67">
        <f>106+77+25</f>
        <v>208</v>
      </c>
      <c r="C23" s="68"/>
      <c r="E23" s="63"/>
      <c r="F23" s="63"/>
      <c r="G23" s="63"/>
    </row>
    <row r="24" spans="1:7" x14ac:dyDescent="0.3">
      <c r="A24" s="6" t="s">
        <v>3446</v>
      </c>
      <c r="B24" s="67">
        <f>4+19+7</f>
        <v>30</v>
      </c>
      <c r="C24" s="68"/>
      <c r="E24" s="63"/>
      <c r="F24" s="63"/>
      <c r="G24" s="63"/>
    </row>
    <row r="25" spans="1:7" x14ac:dyDescent="0.3">
      <c r="A25" s="6" t="s">
        <v>3448</v>
      </c>
      <c r="B25" s="67">
        <f>102+58+18</f>
        <v>178</v>
      </c>
      <c r="C25" s="86">
        <f>B25/178</f>
        <v>1</v>
      </c>
      <c r="E25" s="63"/>
      <c r="F25" s="63"/>
      <c r="G25" s="63"/>
    </row>
    <row r="26" spans="1:7" x14ac:dyDescent="0.3">
      <c r="A26" s="6" t="s">
        <v>3350</v>
      </c>
      <c r="B26" s="67">
        <f>85+53+13</f>
        <v>151</v>
      </c>
      <c r="C26" s="86">
        <f t="shared" ref="C26:C33" si="0">B26/178</f>
        <v>0.848314606741573</v>
      </c>
      <c r="E26" s="63"/>
      <c r="F26" s="63"/>
      <c r="G26" s="63"/>
    </row>
    <row r="27" spans="1:7" x14ac:dyDescent="0.3">
      <c r="A27" s="6" t="s">
        <v>3343</v>
      </c>
      <c r="B27" s="67">
        <f>9+3+2</f>
        <v>14</v>
      </c>
      <c r="C27" s="86">
        <f t="shared" si="0"/>
        <v>7.8651685393258425E-2</v>
      </c>
      <c r="E27" s="63"/>
      <c r="F27" s="63"/>
      <c r="G27" s="63"/>
    </row>
    <row r="28" spans="1:7" x14ac:dyDescent="0.3">
      <c r="A28" s="6" t="s">
        <v>3344</v>
      </c>
      <c r="B28" s="67">
        <f>1+0+1</f>
        <v>2</v>
      </c>
      <c r="C28" s="86">
        <f t="shared" si="0"/>
        <v>1.1235955056179775E-2</v>
      </c>
      <c r="E28" s="63"/>
      <c r="F28" s="63"/>
      <c r="G28" s="63"/>
    </row>
    <row r="29" spans="1:7" x14ac:dyDescent="0.3">
      <c r="A29" s="6" t="s">
        <v>3345</v>
      </c>
      <c r="B29" s="67">
        <f>0+0+1</f>
        <v>1</v>
      </c>
      <c r="C29" s="86">
        <f t="shared" si="0"/>
        <v>5.6179775280898875E-3</v>
      </c>
      <c r="E29" s="63"/>
      <c r="F29" s="63"/>
      <c r="G29" s="63"/>
    </row>
    <row r="30" spans="1:7" x14ac:dyDescent="0.3">
      <c r="A30" s="6" t="s">
        <v>3346</v>
      </c>
      <c r="B30" s="67">
        <f>4+2+1</f>
        <v>7</v>
      </c>
      <c r="C30" s="86">
        <f t="shared" si="0"/>
        <v>3.9325842696629212E-2</v>
      </c>
      <c r="E30" s="63"/>
      <c r="F30" s="63"/>
      <c r="G30" s="63"/>
    </row>
    <row r="31" spans="1:7" x14ac:dyDescent="0.3">
      <c r="A31" s="6" t="s">
        <v>3347</v>
      </c>
      <c r="B31" s="67">
        <f>1+0+0</f>
        <v>1</v>
      </c>
      <c r="C31" s="86">
        <f t="shared" si="0"/>
        <v>5.6179775280898875E-3</v>
      </c>
      <c r="E31" s="63"/>
      <c r="F31" s="63"/>
      <c r="G31" s="63"/>
    </row>
    <row r="32" spans="1:7" x14ac:dyDescent="0.3">
      <c r="A32" s="6" t="s">
        <v>3348</v>
      </c>
      <c r="B32" s="67">
        <f t="shared" ref="B32:B33" si="1">1+0+0</f>
        <v>1</v>
      </c>
      <c r="C32" s="86">
        <f t="shared" si="0"/>
        <v>5.6179775280898875E-3</v>
      </c>
      <c r="E32" s="63"/>
      <c r="F32" s="63"/>
      <c r="G32" s="63"/>
    </row>
    <row r="33" spans="1:7" x14ac:dyDescent="0.3">
      <c r="A33" s="6" t="s">
        <v>3349</v>
      </c>
      <c r="B33" s="67">
        <f t="shared" si="1"/>
        <v>1</v>
      </c>
      <c r="C33" s="86">
        <f t="shared" si="0"/>
        <v>5.6179775280898875E-3</v>
      </c>
      <c r="E33" s="63"/>
      <c r="F33" s="63"/>
      <c r="G33" s="63"/>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READ ME FIRST</vt:lpstr>
      <vt:lpstr>Western Front</vt:lpstr>
      <vt:lpstr>WestFront Weekly Reports</vt:lpstr>
      <vt:lpstr>Eastern Front</vt:lpstr>
      <vt:lpstr>SE Front</vt:lpstr>
      <vt:lpstr>Italian Front</vt:lpstr>
      <vt:lpstr>Palestine Front</vt:lpstr>
      <vt:lpstr>Raids on KG3 Airfields</vt:lpstr>
      <vt:lpstr>Army Airships COMMENTS</vt:lpstr>
      <vt:lpstr>Army Airships Westfront</vt:lpstr>
      <vt:lpstr>Army Airships im Osten</vt:lpstr>
      <vt:lpstr>Army Airships SE Front</vt:lpstr>
      <vt:lpstr>Example</vt:lpstr>
      <vt:lpstr>Eastern Frt by Shed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&amp; Beth Suddaby</dc:creator>
  <cp:lastModifiedBy>Prenom Nom</cp:lastModifiedBy>
  <cp:lastPrinted>2019-12-17T22:43:02Z</cp:lastPrinted>
  <dcterms:created xsi:type="dcterms:W3CDTF">2018-10-13T21:31:53Z</dcterms:created>
  <dcterms:modified xsi:type="dcterms:W3CDTF">2025-03-21T15:57:38Z</dcterms:modified>
</cp:coreProperties>
</file>